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toskucheva\Desktop\11.10.2022\"/>
    </mc:Choice>
  </mc:AlternateContent>
  <xr:revisionPtr revIDLastSave="0" documentId="13_ncr:1_{22F59BAB-14C8-459D-97C6-455EC07B64C3}" xr6:coauthVersionLast="47" xr6:coauthVersionMax="47" xr10:uidLastSave="{00000000-0000-0000-0000-000000000000}"/>
  <bookViews>
    <workbookView xWindow="-108" yWindow="-108" windowWidth="23256" windowHeight="12576" tabRatio="722" activeTab="6" xr2:uid="{84A7BC4F-8454-4854-BE96-2B940BE1C8FB}"/>
  </bookViews>
  <sheets>
    <sheet name="Риски_карточка участника" sheetId="2" r:id="rId1"/>
    <sheet name="Риск уровень" sheetId="1" r:id="rId2"/>
    <sheet name="SWOT_1" sheetId="3" r:id="rId3"/>
    <sheet name="SWOT_2" sheetId="10" r:id="rId4"/>
    <sheet name="SWOT_3" sheetId="11" r:id="rId5"/>
    <sheet name="Фин.показатели" sheetId="4" r:id="rId6"/>
    <sheet name="Критериальная оценка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I9" i="5"/>
  <c r="H36" i="11" l="1"/>
  <c r="H36" i="10"/>
  <c r="G7" i="5"/>
  <c r="F7" i="5"/>
  <c r="E7" i="5"/>
  <c r="E19" i="4"/>
  <c r="F19" i="4"/>
  <c r="D19" i="4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N28" i="1" s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T24" i="1" s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6" i="1"/>
  <c r="S2" i="1" s="1"/>
  <c r="G6" i="5"/>
  <c r="F6" i="5"/>
  <c r="H37" i="11"/>
  <c r="H38" i="11"/>
  <c r="H39" i="11"/>
  <c r="H40" i="11"/>
  <c r="D37" i="11"/>
  <c r="D38" i="11"/>
  <c r="D36" i="11"/>
  <c r="H6" i="11"/>
  <c r="H7" i="11"/>
  <c r="D6" i="11"/>
  <c r="D7" i="11"/>
  <c r="D8" i="11"/>
  <c r="D9" i="11"/>
  <c r="D10" i="11"/>
  <c r="D11" i="11"/>
  <c r="D12" i="11"/>
  <c r="H5" i="11"/>
  <c r="D5" i="11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H37" i="10"/>
  <c r="H38" i="10"/>
  <c r="H39" i="10"/>
  <c r="H40" i="10"/>
  <c r="H46" i="10"/>
  <c r="H47" i="10"/>
  <c r="H48" i="10"/>
  <c r="H49" i="10"/>
  <c r="H50" i="10"/>
  <c r="H51" i="10"/>
  <c r="H52" i="10"/>
  <c r="H53" i="10"/>
  <c r="D36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5" i="10"/>
  <c r="D6" i="10"/>
  <c r="D7" i="10"/>
  <c r="D8" i="10"/>
  <c r="D5" i="10"/>
  <c r="H37" i="3"/>
  <c r="H38" i="3"/>
  <c r="H39" i="3"/>
  <c r="H40" i="3"/>
  <c r="H41" i="3"/>
  <c r="H42" i="3"/>
  <c r="H43" i="3"/>
  <c r="H44" i="3"/>
  <c r="H45" i="3"/>
  <c r="H46" i="3"/>
  <c r="D37" i="3"/>
  <c r="D38" i="3"/>
  <c r="D39" i="3"/>
  <c r="D40" i="3"/>
  <c r="D41" i="3"/>
  <c r="D42" i="3"/>
  <c r="D43" i="3"/>
  <c r="D44" i="3"/>
  <c r="D36" i="3"/>
  <c r="H36" i="3"/>
  <c r="H6" i="3"/>
  <c r="H7" i="3"/>
  <c r="H8" i="3"/>
  <c r="H9" i="3"/>
  <c r="H10" i="3"/>
  <c r="H11" i="3"/>
  <c r="H12" i="3"/>
  <c r="H5" i="3"/>
  <c r="D6" i="3"/>
  <c r="D7" i="3"/>
  <c r="D8" i="3"/>
  <c r="D9" i="3"/>
  <c r="D10" i="3"/>
  <c r="D11" i="3"/>
  <c r="D12" i="3"/>
  <c r="D13" i="3"/>
  <c r="D5" i="3"/>
  <c r="E8" i="5" l="1"/>
  <c r="G8" i="5"/>
  <c r="J8" i="5" s="1"/>
  <c r="F8" i="5"/>
  <c r="T26" i="1"/>
  <c r="T22" i="1"/>
  <c r="H6" i="5"/>
  <c r="K6" i="5" s="1"/>
  <c r="D35" i="10"/>
  <c r="F12" i="5" s="1"/>
  <c r="D35" i="11"/>
  <c r="G12" i="5" s="1"/>
  <c r="D4" i="11"/>
  <c r="G10" i="5" s="1"/>
  <c r="D4" i="10"/>
  <c r="F10" i="5" s="1"/>
  <c r="H4" i="10"/>
  <c r="F11" i="5" s="1"/>
  <c r="H35" i="11"/>
  <c r="G13" i="5" s="1"/>
  <c r="H4" i="11"/>
  <c r="G11" i="5" s="1"/>
  <c r="H35" i="10"/>
  <c r="F13" i="5" s="1"/>
  <c r="D35" i="3"/>
  <c r="E12" i="5" s="1"/>
  <c r="D4" i="3"/>
  <c r="H4" i="3"/>
  <c r="E11" i="5" s="1"/>
  <c r="H35" i="3"/>
  <c r="E13" i="5" s="1"/>
  <c r="J7" i="5"/>
  <c r="I7" i="5"/>
  <c r="L7" i="5" s="1"/>
  <c r="H7" i="5"/>
  <c r="K7" i="5" s="1"/>
  <c r="AN26" i="1"/>
  <c r="AN24" i="1"/>
  <c r="AN22" i="1"/>
  <c r="AN10" i="1"/>
  <c r="T10" i="1"/>
  <c r="T8" i="1"/>
  <c r="AN8" i="1"/>
  <c r="J6" i="5"/>
  <c r="M6" i="5" s="1"/>
  <c r="I6" i="5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BF2" i="1"/>
  <c r="BF1" i="1" s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M7" i="5"/>
  <c r="L6" i="5"/>
  <c r="D4" i="5"/>
  <c r="I8" i="5" l="1"/>
  <c r="L8" i="5" s="1"/>
  <c r="H8" i="5"/>
  <c r="K8" i="5" s="1"/>
  <c r="G15" i="5"/>
  <c r="F15" i="5"/>
  <c r="I11" i="5"/>
  <c r="L11" i="5" s="1"/>
  <c r="E10" i="5"/>
  <c r="J12" i="5"/>
  <c r="M12" i="5" s="1"/>
  <c r="H13" i="5"/>
  <c r="K13" i="5" s="1"/>
  <c r="H11" i="5"/>
  <c r="K11" i="5" s="1"/>
  <c r="H12" i="5"/>
  <c r="K12" i="5" s="1"/>
  <c r="I12" i="5"/>
  <c r="L12" i="5" s="1"/>
  <c r="J11" i="5"/>
  <c r="M11" i="5" s="1"/>
  <c r="I13" i="5"/>
  <c r="J13" i="5"/>
  <c r="J16" i="5"/>
  <c r="M8" i="5"/>
  <c r="I16" i="5"/>
  <c r="BE1" i="1"/>
  <c r="BD1" i="1"/>
  <c r="BC1" i="1"/>
  <c r="AI1" i="1"/>
  <c r="BB1" i="1"/>
  <c r="BA1" i="1"/>
  <c r="AZ1" i="1"/>
  <c r="AY1" i="1"/>
  <c r="AE1" i="1"/>
  <c r="AX1" i="1"/>
  <c r="AW1" i="1"/>
  <c r="AV1" i="1"/>
  <c r="AB1" i="1"/>
  <c r="AF1" i="1"/>
  <c r="AJ1" i="1"/>
  <c r="AD1" i="1"/>
  <c r="BH12" i="1"/>
  <c r="BH8" i="1"/>
  <c r="AA1" i="1"/>
  <c r="AG1" i="1"/>
  <c r="AH1" i="1"/>
  <c r="AL1" i="1"/>
  <c r="AC1" i="1"/>
  <c r="AK1" i="1"/>
  <c r="AM3" i="1"/>
  <c r="Z1" i="1"/>
  <c r="BH44" i="1"/>
  <c r="BH40" i="1"/>
  <c r="BH38" i="1"/>
  <c r="AN36" i="1"/>
  <c r="AN32" i="1"/>
  <c r="AU1" i="1"/>
  <c r="AT1" i="1"/>
  <c r="BH30" i="1"/>
  <c r="AN30" i="1"/>
  <c r="AN20" i="1"/>
  <c r="BH18" i="1"/>
  <c r="AS1" i="1"/>
  <c r="Y1" i="1"/>
  <c r="BH48" i="1"/>
  <c r="AN48" i="1"/>
  <c r="BH46" i="1"/>
  <c r="AN46" i="1"/>
  <c r="AN44" i="1"/>
  <c r="BH42" i="1"/>
  <c r="AN42" i="1"/>
  <c r="AN40" i="1"/>
  <c r="AN38" i="1"/>
  <c r="BH36" i="1"/>
  <c r="BH34" i="1"/>
  <c r="AN34" i="1"/>
  <c r="BH32" i="1"/>
  <c r="BH28" i="1"/>
  <c r="BH26" i="1"/>
  <c r="BH24" i="1"/>
  <c r="BH22" i="1"/>
  <c r="BH20" i="1"/>
  <c r="BG3" i="1"/>
  <c r="AN18" i="1"/>
  <c r="BH16" i="1"/>
  <c r="AN16" i="1"/>
  <c r="BG2" i="1"/>
  <c r="BH14" i="1"/>
  <c r="AN14" i="1"/>
  <c r="AN12" i="1"/>
  <c r="BH10" i="1"/>
  <c r="AM2" i="1"/>
  <c r="AR1" i="1"/>
  <c r="X1" i="1"/>
  <c r="BH6" i="1"/>
  <c r="AN6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D3" i="1"/>
  <c r="D2" i="1"/>
  <c r="H16" i="5" l="1"/>
  <c r="J10" i="5"/>
  <c r="M10" i="5" s="1"/>
  <c r="E15" i="5"/>
  <c r="H10" i="5"/>
  <c r="I10" i="5"/>
  <c r="L10" i="5" s="1"/>
  <c r="M13" i="5"/>
  <c r="L13" i="5"/>
  <c r="G9" i="5"/>
  <c r="BH2" i="1"/>
  <c r="F9" i="5"/>
  <c r="AN2" i="1"/>
  <c r="T42" i="1"/>
  <c r="T30" i="1"/>
  <c r="L1" i="1"/>
  <c r="H1" i="1"/>
  <c r="R1" i="1"/>
  <c r="T46" i="1"/>
  <c r="T38" i="1"/>
  <c r="T34" i="1"/>
  <c r="T48" i="1"/>
  <c r="T44" i="1"/>
  <c r="T40" i="1"/>
  <c r="T36" i="1"/>
  <c r="T32" i="1"/>
  <c r="T28" i="1"/>
  <c r="T20" i="1"/>
  <c r="T16" i="1"/>
  <c r="T12" i="1"/>
  <c r="S3" i="1"/>
  <c r="O1" i="1"/>
  <c r="K1" i="1"/>
  <c r="G1" i="1"/>
  <c r="T14" i="1"/>
  <c r="T18" i="1"/>
  <c r="D1" i="1"/>
  <c r="N1" i="1"/>
  <c r="J1" i="1"/>
  <c r="F1" i="1"/>
  <c r="Q1" i="1"/>
  <c r="M1" i="1"/>
  <c r="I1" i="1"/>
  <c r="E1" i="1"/>
  <c r="P1" i="1"/>
  <c r="T6" i="1"/>
  <c r="J15" i="5" l="1"/>
  <c r="K10" i="5"/>
  <c r="H15" i="5"/>
  <c r="I15" i="5"/>
  <c r="E9" i="5"/>
  <c r="T2" i="1"/>
  <c r="J9" i="5" l="1"/>
  <c r="M9" i="5" s="1"/>
  <c r="M20" i="5" s="1"/>
  <c r="H9" i="5"/>
  <c r="H17" i="5" s="1"/>
  <c r="H18" i="5" s="1"/>
  <c r="I17" i="5"/>
  <c r="I18" i="5" s="1"/>
  <c r="L9" i="5"/>
  <c r="L20" i="5" s="1"/>
  <c r="K9" i="5" l="1"/>
  <c r="K20" i="5" s="1"/>
  <c r="J17" i="5"/>
  <c r="J18" i="5" s="1"/>
</calcChain>
</file>

<file path=xl/sharedStrings.xml><?xml version="1.0" encoding="utf-8"?>
<sst xmlns="http://schemas.openxmlformats.org/spreadsheetml/2006/main" count="859" uniqueCount="247">
  <si>
    <t>ущерб</t>
  </si>
  <si>
    <t>вероятность</t>
  </si>
  <si>
    <t>Риск 1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</si>
  <si>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</si>
  <si>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</si>
  <si>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</si>
  <si>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</si>
  <si>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</si>
  <si>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</si>
  <si>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</si>
  <si>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</si>
  <si>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</si>
  <si>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</si>
  <si>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</si>
  <si>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</si>
  <si>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</si>
  <si>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</si>
  <si>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</si>
  <si>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Риск 2</t>
  </si>
  <si>
    <t>Риск 3</t>
  </si>
  <si>
    <t>Риск 4</t>
  </si>
  <si>
    <t>Риск 5</t>
  </si>
  <si>
    <t>Риск 6</t>
  </si>
  <si>
    <t>Риск 7</t>
  </si>
  <si>
    <t>Риск 8</t>
  </si>
  <si>
    <t>Риск 9</t>
  </si>
  <si>
    <t>Риск 10</t>
  </si>
  <si>
    <t>Риск 11</t>
  </si>
  <si>
    <t>Риск 12</t>
  </si>
  <si>
    <t>Риск 13</t>
  </si>
  <si>
    <t>Риск 14</t>
  </si>
  <si>
    <t>Риск 15</t>
  </si>
  <si>
    <t>Риск 16</t>
  </si>
  <si>
    <t>Риск 17</t>
  </si>
  <si>
    <t>Риск 18</t>
  </si>
  <si>
    <t>Риск 19</t>
  </si>
  <si>
    <t>Риск 20</t>
  </si>
  <si>
    <t>Риск 21</t>
  </si>
  <si>
    <t>Риск 22</t>
  </si>
  <si>
    <t>Риск 23</t>
  </si>
  <si>
    <t>Риск 24</t>
  </si>
  <si>
    <t>Риск 25</t>
  </si>
  <si>
    <t>Риск 26</t>
  </si>
  <si>
    <t>Риск 27</t>
  </si>
  <si>
    <t>Риск 28</t>
  </si>
  <si>
    <t>Риск 29</t>
  </si>
  <si>
    <t>Риск 30</t>
  </si>
  <si>
    <t>Риск 31</t>
  </si>
  <si>
    <t>Риск 32</t>
  </si>
  <si>
    <t>Риск 33</t>
  </si>
  <si>
    <t>Риск 34</t>
  </si>
  <si>
    <t>Риск 35</t>
  </si>
  <si>
    <t>Риск 36</t>
  </si>
  <si>
    <t>Общий балл участника</t>
  </si>
  <si>
    <t>Общий балл проекта</t>
  </si>
  <si>
    <t>Уровень риска</t>
  </si>
  <si>
    <t>Риск -уровень проекта</t>
  </si>
  <si>
    <t>Наименование риска</t>
  </si>
  <si>
    <t>критерий риска</t>
  </si>
  <si>
    <t>УЧАСТНИК:</t>
  </si>
  <si>
    <t>S - СИЛЬНЫЕ СТОРОНЫ</t>
  </si>
  <si>
    <t>W-СЛАБЫЕ СТОРОНЫ</t>
  </si>
  <si>
    <t>O - ВОЗМОЖНОСТИ</t>
  </si>
  <si>
    <t>T - УГРОЗЫ</t>
  </si>
  <si>
    <t>Область</t>
  </si>
  <si>
    <t>Описание</t>
  </si>
  <si>
    <t>Критерий</t>
  </si>
  <si>
    <t>Вес критерия</t>
  </si>
  <si>
    <t>Значения</t>
  </si>
  <si>
    <t>Уровень риска проекта</t>
  </si>
  <si>
    <t>Итого инвестиционный рейтинг проекта</t>
  </si>
  <si>
    <t>Оценка</t>
  </si>
  <si>
    <t>Описание риска</t>
  </si>
  <si>
    <t>Средний балл</t>
  </si>
  <si>
    <t>Баллы 1-3-9</t>
  </si>
  <si>
    <t>оценка риска ( 1 - 5 баллов, 5 - самый высокий риск)</t>
  </si>
  <si>
    <t>Инвестиции на открытие</t>
  </si>
  <si>
    <t>Вид инвестиций</t>
  </si>
  <si>
    <t>Сумм инвестиций</t>
  </si>
  <si>
    <t>Мед. оборудование</t>
  </si>
  <si>
    <t>Ремонт помещения</t>
  </si>
  <si>
    <t>Анонсирование открытия (Маркетинг и Пиар)</t>
  </si>
  <si>
    <t>Оформление (внутреннее, внешнее)</t>
  </si>
  <si>
    <t>Инвентарь и прочие МПЗ</t>
  </si>
  <si>
    <t>Оргтехника</t>
  </si>
  <si>
    <t>Автомобиль</t>
  </si>
  <si>
    <t>Прочие инвестиции ( командировки, стажировки, ЗП до открытия)</t>
  </si>
  <si>
    <t>Аренда площади до запуска проетка</t>
  </si>
  <si>
    <t>Резерв (2% от суммы инвестиций)</t>
  </si>
  <si>
    <t>ИТОГО</t>
  </si>
  <si>
    <t>OFT</t>
  </si>
  <si>
    <t>Budget for 3 years</t>
  </si>
  <si>
    <t xml:space="preserve">Доходы </t>
  </si>
  <si>
    <t xml:space="preserve">Прибыль </t>
  </si>
  <si>
    <t>Рентабельность</t>
  </si>
  <si>
    <t xml:space="preserve">Инвестиции </t>
  </si>
  <si>
    <t>Срок окупаемости по проекту, мес.</t>
  </si>
  <si>
    <t>Срок окупаемости по проекту, лет</t>
  </si>
  <si>
    <t>Чистая приведенная стоимость проекта за 3 года</t>
  </si>
  <si>
    <t>Внутренняя норма доходности за 3 года</t>
  </si>
  <si>
    <t>ROI проекта</t>
  </si>
  <si>
    <t>3-й год</t>
  </si>
  <si>
    <t>Revenue</t>
  </si>
  <si>
    <t>EBITDA</t>
  </si>
  <si>
    <t>EBITDA,%</t>
  </si>
  <si>
    <t>SWOT-сильные</t>
  </si>
  <si>
    <t>SWOT-слабые</t>
  </si>
  <si>
    <t>SWOT-угрозы</t>
  </si>
  <si>
    <t>есть потенциальное здание с высокой вероятностью несения капитальных расходов собственником</t>
  </si>
  <si>
    <t>есть часть персонала и оборудования</t>
  </si>
  <si>
    <t>есть  агентская база</t>
  </si>
  <si>
    <t>относительно низкая конкуренция</t>
  </si>
  <si>
    <t>достаточно большой объем рынка</t>
  </si>
  <si>
    <t>экономически развивающийся регион, туризм</t>
  </si>
  <si>
    <t>мед. международный туризм</t>
  </si>
  <si>
    <t>уже узнаваемый бренд</t>
  </si>
  <si>
    <t>российский бренд</t>
  </si>
  <si>
    <t>современный продуктовый портфель с уникальным продуктом смайл</t>
  </si>
  <si>
    <t>можем привлечь  известных   хирургов других БЕ</t>
  </si>
  <si>
    <t>формат три З предполагает уровень сервиса выше чем стандартный на рынке Дагестана</t>
  </si>
  <si>
    <t>трафик переориентировать не на клиники МСК и ЕСН, а оставить в Махачкале</t>
  </si>
  <si>
    <t>Пащенко - эксимерный хирург  перевод временно</t>
  </si>
  <si>
    <t>регион не привлекателен для релокации</t>
  </si>
  <si>
    <t>привлечение среднего и врачебного персонала из местного мед. института</t>
  </si>
  <si>
    <t>низкая платежеспособность  потенциальных клиентов</t>
  </si>
  <si>
    <t>низкий средний чек у конкурентов</t>
  </si>
  <si>
    <t>не развита потребность в высоком качестве оказываемых мед. услуг</t>
  </si>
  <si>
    <t>ОМС</t>
  </si>
  <si>
    <t>непредсказуемость развития конфликтных ситуаций (местничество, кланы)</t>
  </si>
  <si>
    <t>слабо развитый рекламный инвентарь, работают  вне правового поля</t>
  </si>
  <si>
    <t>сильный  HR бренд, привлекательный работодатель</t>
  </si>
  <si>
    <t>неукомплектованность штата (низкая квалификация кандидатов,   идут на работу ради декрета)</t>
  </si>
  <si>
    <t>сотрудники не  будут готовы работать по нашим стандартам</t>
  </si>
  <si>
    <t>непонимание как нужно изменить свои подходы с учетом местного менталитета</t>
  </si>
  <si>
    <t>отсутстие управленческой команды в клинике</t>
  </si>
  <si>
    <t>хирурги  местные (витрео, катаракта), не русские</t>
  </si>
  <si>
    <t>распространенная практика "благодарностей",  в ТриЗ неприемлемо, борьба с этим явлением приведет в  негативной реакции  от клиентов и сотрудников</t>
  </si>
  <si>
    <t>проявления недобросовестной конкуренции</t>
  </si>
  <si>
    <t>развитость института рекомендаций ("сарафанное радио")</t>
  </si>
  <si>
    <t>нет "административногго ресурса"</t>
  </si>
  <si>
    <t>нет понимания   построения коммуникационной стратегии (нужны эксперименты)</t>
  </si>
  <si>
    <t>отсутствие команды наставников</t>
  </si>
  <si>
    <t>обучение будет проводить    команда ЕСН</t>
  </si>
  <si>
    <t>будут продолжать ездить на операцию в Краснодар, МСК</t>
  </si>
  <si>
    <t>Неукомплектованность хирургами</t>
  </si>
  <si>
    <t>Непривлекательность работодателя для  хирургов</t>
  </si>
  <si>
    <t>Недоукомплектованность врачами</t>
  </si>
  <si>
    <t>Недоукомплектованность средним мед. персоналом</t>
  </si>
  <si>
    <t>Недоукомплектованность Ауп</t>
  </si>
  <si>
    <t>Некачественное управление проектом  командой проекта</t>
  </si>
  <si>
    <t xml:space="preserve">Не корректное внедрение  корпоративных стандартов </t>
  </si>
  <si>
    <t>сроки и возможность поставки оборудования</t>
  </si>
  <si>
    <t>долгий поиск здания по подходящей стоимости, размера и локации</t>
  </si>
  <si>
    <t>Перегруженный медиарынок, сложность размещения</t>
  </si>
  <si>
    <t>Знание и доверие к бренду</t>
  </si>
  <si>
    <t>Ошибочное предложение продукта или бизнес-модели</t>
  </si>
  <si>
    <t>Падение платежеспособности населения</t>
  </si>
  <si>
    <t>Ошибочная оценка доходной чатси в кейсе</t>
  </si>
  <si>
    <t>Не верно выбран способ и стиль комммуникаций с клиентами</t>
  </si>
  <si>
    <t>Недостаточность оборотных средств</t>
  </si>
  <si>
    <t>Начало военных действий в регионе</t>
  </si>
  <si>
    <t>Нарушение сроков проекта, отклонение от графика</t>
  </si>
  <si>
    <t>Сложное и дорогое лицензирование</t>
  </si>
  <si>
    <t>Недобросовестная конкуренция, ценовые войны</t>
  </si>
  <si>
    <t>Конфликт, отсутствие взаимопонимание между медициной и немедициной</t>
  </si>
  <si>
    <t>Конечность, исчерпаемость рынка</t>
  </si>
  <si>
    <t>осуществить дальнейшую терр. Экспансию</t>
  </si>
  <si>
    <t>увеличить силу/узнаваемость бренда</t>
  </si>
  <si>
    <t>большой новый потенциальный рынок</t>
  </si>
  <si>
    <t>более разряженный, менее конкурентный чем в МСК</t>
  </si>
  <si>
    <t>опыт выхода на сложный рынок (МСК)</t>
  </si>
  <si>
    <t>большая воронка кандидатов,   развитый рынок труда</t>
  </si>
  <si>
    <t>высокая платежеспособность</t>
  </si>
  <si>
    <t>высокая культура потребления</t>
  </si>
  <si>
    <t>нет знаний о рынке, потреб. Поведении,  местных особенностях менталитета</t>
  </si>
  <si>
    <t>нет никакого понимания о рынке аренды,  желаемой локации</t>
  </si>
  <si>
    <t>не известный  HR бренд/бренд</t>
  </si>
  <si>
    <t>российский федеральный бренд</t>
  </si>
  <si>
    <t>нет стратегии продвижения, продуктовой стратегии</t>
  </si>
  <si>
    <t>специфический рекламный инвентарь, отсутствие некоторых видов рекл. Инвентаря</t>
  </si>
  <si>
    <t>положительная динамика населения,  стабильная структура населения</t>
  </si>
  <si>
    <t>отсутствие команды, необходимость набора "с нуля"</t>
  </si>
  <si>
    <t>возможность в дальнейшем развития сети ДЦ, развитие отдаленных СЗ регионов</t>
  </si>
  <si>
    <t>визуально привлекательный, современный бренд</t>
  </si>
  <si>
    <t>готовность рынка к принятию нестандартных, ярких коммуникаций</t>
  </si>
  <si>
    <t>город привлекательный для релокации (сотрудники)</t>
  </si>
  <si>
    <t>наличие сильных конкурентов</t>
  </si>
  <si>
    <t>сильная гос. Медицина</t>
  </si>
  <si>
    <t>нет предположений относительно ключевых хирургов</t>
  </si>
  <si>
    <t>возможность и готовность предложить УТП (все включено, гостиница, ЕД, трансфер)</t>
  </si>
  <si>
    <t>не полное соответствие  образу высокотехнологичной ОФТ, прогрессивной ОФТ</t>
  </si>
  <si>
    <t>отсутствие научной деятельности в компании</t>
  </si>
  <si>
    <t>предположительно  низкая готовность хирургов к смене работы</t>
  </si>
  <si>
    <t>СПБ  м.б. интересен для Пузыревского (в отличии от МХЧ и ЕСН)</t>
  </si>
  <si>
    <t xml:space="preserve">есть потенциальное здание </t>
  </si>
  <si>
    <t>уже узнаваемый   HR бренд</t>
  </si>
  <si>
    <t>часть персонала уже есть</t>
  </si>
  <si>
    <t>сильная упр. Команда</t>
  </si>
  <si>
    <t>готовые каналы коммуникаций, экономия  расх. На рекл</t>
  </si>
  <si>
    <t>возможность стажировки в действ. Клинике, быстрая адаптация</t>
  </si>
  <si>
    <t>захват новой доли рынка</t>
  </si>
  <si>
    <t>повысить статусность клиники (наиболее крупные конкуренты представлены более чем 1 клиникой)</t>
  </si>
  <si>
    <t>быстрый рост и развитие уровня гос. Медицины</t>
  </si>
  <si>
    <t>возможно очень долгий поиск помещения</t>
  </si>
  <si>
    <t>нет потенциальных врачей  требуемого уровня (нет предварительных договоренностей)</t>
  </si>
  <si>
    <t>нужно обязательно искать хирурга по уровню и известности не ниже действующих, иначе  будет внутренняя конкуренция</t>
  </si>
  <si>
    <t>задержки в оснащении оборудованием (необходимо ТОП оборудование)</t>
  </si>
  <si>
    <t xml:space="preserve">в МСК у нас остается репутация молодой клиники </t>
  </si>
  <si>
    <t>при форс-мажоре возможность  подмены персонала или перенаправления при простое</t>
  </si>
  <si>
    <t>Инвестиции+убыток</t>
  </si>
  <si>
    <t>S</t>
  </si>
  <si>
    <t>W</t>
  </si>
  <si>
    <t>O</t>
  </si>
  <si>
    <t>T</t>
  </si>
  <si>
    <t>Убыток до выхода "в плюс"</t>
  </si>
  <si>
    <t>SWOT-баланс</t>
  </si>
  <si>
    <t>Срок окупаемости, лет</t>
  </si>
  <si>
    <t>финансы</t>
  </si>
  <si>
    <t>Гаврилова</t>
  </si>
  <si>
    <t>Выручка на 3 год</t>
  </si>
  <si>
    <t>на какой месяц вызод "в плюс"</t>
  </si>
  <si>
    <t>риск</t>
  </si>
  <si>
    <t>Общий балл</t>
  </si>
  <si>
    <t>Итого</t>
  </si>
  <si>
    <t>SWOT-возможности</t>
  </si>
  <si>
    <t>роль личного бренда  сильнее чем компании,  зависим от врачей</t>
  </si>
  <si>
    <t>Операционная деятельность</t>
  </si>
  <si>
    <t>МК 1</t>
  </si>
  <si>
    <t>мк  3</t>
  </si>
  <si>
    <t>МК 2</t>
  </si>
  <si>
    <t>МК 3</t>
  </si>
  <si>
    <t>отличное позиционирование от всей компании усилится при открытии к-2</t>
  </si>
  <si>
    <t>частичная каннибализация потока К-1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</si>
  <si>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</si>
  <si>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</si>
  <si>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</si>
  <si>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</si>
  <si>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</si>
  <si>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</si>
  <si>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</si>
  <si>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</si>
  <si>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</si>
  <si>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</si>
  <si>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</si>
  <si>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</si>
  <si>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вид д-ти 1</t>
  </si>
  <si>
    <t>вид д-ти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</si>
</sst>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\ _₽"/>
    <numFmt numFmtId="165" formatCode="##,###,"/>
    <numFmt numFmtId="166" formatCode="0.0"/>
    <numFmt numFmtId="167" formatCode="#,##0,"/>
    <numFmt numFmtId="168" formatCode="#,##0,,"/>
    <numFmt numFmtId="169" formatCode="#,##0.0"/>
    <numFmt numFmtId="170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Aharoni"/>
    </font>
    <font>
      <b/>
      <i/>
      <sz val="11"/>
      <color theme="4" tint="-0.499984740745262"/>
      <name val="Abadi Extra Light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entury Gothic"/>
      <family val="2"/>
      <charset val="204"/>
    </font>
    <font>
      <sz val="10"/>
      <name val="Century Gothic"/>
      <family val="2"/>
      <charset val="204"/>
    </font>
    <font>
      <sz val="9"/>
      <color rgb="FFFF0000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sz val="10"/>
      <color rgb="FF7030A0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name val="Arial Cyr"/>
      <charset val="204"/>
    </font>
    <font>
      <b/>
      <sz val="16"/>
      <color rgb="FF0070C0"/>
      <name val="Castellar"/>
      <family val="1"/>
    </font>
    <font>
      <b/>
      <sz val="12"/>
      <color rgb="FF0070C0"/>
      <name val="Castellar"/>
      <family val="1"/>
    </font>
    <font>
      <b/>
      <i/>
      <sz val="16"/>
      <color theme="1"/>
      <name val="Arial Nova"/>
      <family val="2"/>
    </font>
    <font>
      <b/>
      <i/>
      <sz val="11"/>
      <color theme="1"/>
      <name val="Calibri Light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theme="0" tint="-0.14993743705557422"/>
      </left>
      <right style="hair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0" xfId="0" applyFill="1"/>
    <xf numFmtId="0" fontId="0" fillId="0" borderId="3" xfId="0" applyBorder="1"/>
    <xf numFmtId="0" fontId="0" fillId="2" borderId="3" xfId="0" applyFill="1" applyBorder="1"/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9" fontId="0" fillId="0" borderId="3" xfId="0" applyNumberFormat="1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3" borderId="7" xfId="0" applyFill="1" applyBorder="1" applyAlignment="1">
      <alignment wrapText="1"/>
    </xf>
    <xf numFmtId="0" fontId="0" fillId="3" borderId="3" xfId="0" applyFill="1" applyBorder="1"/>
    <xf numFmtId="9" fontId="0" fillId="3" borderId="3" xfId="0" applyNumberFormat="1" applyFill="1" applyBorder="1"/>
    <xf numFmtId="0" fontId="0" fillId="3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indent="2"/>
    </xf>
    <xf numFmtId="3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2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0" fontId="8" fillId="0" borderId="11" xfId="0" applyFont="1" applyBorder="1" applyAlignment="1">
      <alignment horizontal="left" vertical="center" wrapText="1" indent="2"/>
    </xf>
    <xf numFmtId="0" fontId="9" fillId="0" borderId="12" xfId="0" applyFont="1" applyBorder="1" applyAlignment="1">
      <alignment vertical="center"/>
    </xf>
    <xf numFmtId="3" fontId="9" fillId="0" borderId="1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5" borderId="0" xfId="1" applyFont="1" applyFill="1" applyAlignment="1">
      <alignment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center" wrapText="1"/>
    </xf>
    <xf numFmtId="165" fontId="10" fillId="0" borderId="0" xfId="0" applyNumberFormat="1" applyFont="1" applyAlignment="1" applyProtection="1">
      <alignment horizontal="center" vertical="center"/>
      <protection locked="0"/>
    </xf>
    <xf numFmtId="9" fontId="10" fillId="0" borderId="0" xfId="0" applyNumberFormat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left" vertical="center" wrapText="1"/>
    </xf>
    <xf numFmtId="165" fontId="12" fillId="0" borderId="0" xfId="0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13" fillId="0" borderId="0" xfId="3" applyFont="1" applyAlignment="1">
      <alignment horizontal="left" indent="1"/>
    </xf>
    <xf numFmtId="165" fontId="13" fillId="6" borderId="0" xfId="4" applyNumberFormat="1" applyFont="1" applyFill="1" applyAlignment="1">
      <alignment horizontal="center" vertical="center"/>
    </xf>
    <xf numFmtId="9" fontId="13" fillId="6" borderId="0" xfId="5" applyFont="1" applyFill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7" borderId="3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3" fontId="0" fillId="0" borderId="3" xfId="0" applyNumberFormat="1" applyBorder="1"/>
    <xf numFmtId="168" fontId="0" fillId="0" borderId="3" xfId="0" applyNumberFormat="1" applyBorder="1"/>
    <xf numFmtId="169" fontId="0" fillId="0" borderId="3" xfId="0" applyNumberFormat="1" applyBorder="1"/>
    <xf numFmtId="170" fontId="0" fillId="0" borderId="7" xfId="6" applyNumberFormat="1" applyFont="1" applyBorder="1"/>
    <xf numFmtId="0" fontId="16" fillId="4" borderId="0" xfId="0" applyFont="1" applyFill="1" applyAlignment="1">
      <alignment horizontal="center" vertical="center"/>
    </xf>
    <xf numFmtId="170" fontId="0" fillId="0" borderId="1" xfId="6" applyNumberFormat="1" applyFon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1" xfId="6" applyNumberFormat="1" applyFont="1" applyBorder="1" applyAlignment="1">
      <alignment wrapText="1"/>
    </xf>
    <xf numFmtId="170" fontId="0" fillId="0" borderId="1" xfId="6" applyNumberFormat="1" applyFont="1" applyBorder="1" applyAlignment="1">
      <alignment horizontal="center" wrapText="1"/>
    </xf>
    <xf numFmtId="170" fontId="0" fillId="0" borderId="1" xfId="6" applyNumberFormat="1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70" fontId="17" fillId="0" borderId="7" xfId="6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7">
    <cellStyle name="Normal_2007_1026_Budget 2008_region_wo Payroll_wo Res_edit" xfId="4" xr:uid="{87E2EEB4-AFDB-4B8E-9E7B-8BAF326974EA}"/>
    <cellStyle name="Обычный" xfId="0" builtinId="0"/>
    <cellStyle name="Обычный 2" xfId="3" xr:uid="{2A44429E-FEED-41D6-B573-EABD582D3C94}"/>
    <cellStyle name="Обычный 5 4" xfId="1" xr:uid="{A0F3343D-BAD2-41D4-9060-7FA9C16025D8}"/>
    <cellStyle name="Процентный 2" xfId="5" xr:uid="{B795BD1D-D771-4978-858A-4AAA6178FF11}"/>
    <cellStyle name="Процентный 3 3" xfId="2" xr:uid="{1A581E9E-827D-4C94-8D71-37AD3677DA96}"/>
    <cellStyle name="Финансовый" xfId="6" builtinId="3"/>
  </cellStyles>
  <dxfs count="6">
    <dxf>
      <numFmt numFmtId="171" formatCode="_-* #,##0_р_._-;\-* #,##0_р_._-;_-* &quot;-&quot;_р_._-;_-@_-"/>
    </dxf>
    <dxf>
      <numFmt numFmtId="171" formatCode="_-* #,##0_р_._-;\-* #,##0_р_._-;_-* &quot;-&quot;_р_._-;_-@_-"/>
    </dxf>
    <dxf>
      <numFmt numFmtId="171" formatCode="_-* #,##0_р_._-;\-* #,##0_р_._-;_-* &quot;-&quot;_р_._-;_-@_-"/>
    </dxf>
    <dxf>
      <numFmt numFmtId="171" formatCode="_-* #,##0_р_._-;\-* #,##0_р_._-;_-* &quot;-&quot;_р_._-;_-@_-"/>
    </dxf>
    <dxf>
      <numFmt numFmtId="171" formatCode="_-* #,##0_р_._-;\-* #,##0_р_._-;_-* &quot;-&quot;_р_._-;_-@_-"/>
    </dxf>
    <dxf>
      <numFmt numFmtId="171" formatCode="_-* #,##0_р_._-;\-* #,##0_р_._-;_-* &quot;-&quot;_р_.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AF65-8824-456B-A2D4-862763C324DF}">
  <sheetPr codeName="Лист2">
    <pageSetUpPr fitToPage="1"/>
  </sheetPr>
  <dimension ref="B2:G77"/>
  <sheetViews>
    <sheetView showGridLines="0" workbookViewId="0">
      <selection activeCell="C6" sqref="C6:C84"/>
    </sheetView>
  </sheetViews>
  <sheetFormatPr defaultRowHeight="14.4" x14ac:dyDescent="0.3"/>
  <cols>
    <col min="2" max="2" width="9.6640625" customWidth="1"/>
    <col min="3" max="3" width="65.109375" customWidth="1"/>
    <col min="4" max="4" width="17.33203125" customWidth="1"/>
    <col min="5" max="5" width="14" customWidth="1"/>
    <col min="6" max="6" width="13.44140625" customWidth="1"/>
    <col min="7" max="7" width="11.6640625" customWidth="1"/>
  </cols>
  <sheetData>
    <row r="2" spans="2:7" ht="24.6" customHeight="1" thickBot="1" x14ac:dyDescent="0.35">
      <c r="B2" t="s">
        <v>59</v>
      </c>
      <c r="C2" t="s">
        <v>59</v>
      </c>
      <c r="D2" s="3"/>
      <c r="E2" s="3"/>
      <c r="F2" s="3"/>
      <c r="G2" s="3"/>
    </row>
    <row r="3" spans="2:7" x14ac:dyDescent="0.3">
      <c r="D3" s="20"/>
      <c r="E3" s="20"/>
      <c r="F3" s="20"/>
      <c r="G3" s="20"/>
    </row>
    <row r="4" spans="2:7" x14ac:dyDescent="0.3">
      <c r="D4" s="20"/>
      <c r="E4" s="19">
        <v>1</v>
      </c>
      <c r="F4" s="19">
        <v>2</v>
      </c>
      <c r="G4" s="19">
        <v>3</v>
      </c>
    </row>
    <row r="5" spans="2:7" ht="28.2" customHeight="1" x14ac:dyDescent="0.3">
      <c r="B5" s="18"/>
      <c r="C5" s="18" t="s">
        <v>57</v>
      </c>
      <c r="D5" s="19" t="s">
        <v>58</v>
      </c>
      <c r="E5" s="80" t="s">
        <v>75</v>
      </c>
      <c r="F5" s="81"/>
      <c r="G5" s="82"/>
    </row>
    <row r="6" spans="2:7" ht="30" customHeight="1" x14ac:dyDescent="0.3">
      <c r="B6" s="79" t="s">
        <v>2</v>
      </c>
      <c r="C6" s="79"/>
      <c r="D6" s="2" t="s">
        <v>0</v>
      </c>
      <c r="E6" s="2"/>
      <c r="F6" s="2"/>
      <c r="G6" s="2"/>
    </row>
    <row r="7" spans="2:7" ht="30" customHeight="1" x14ac:dyDescent="0.3">
      <c r="B7" s="79"/>
      <c r="C7" s="79"/>
      <c r="D7" s="2" t="s">
        <v>1</v>
      </c>
      <c r="E7" s="2"/>
      <c r="F7" s="2"/>
      <c r="G7" s="2"/>
    </row>
    <row r="8" spans="2:7" ht="30" customHeight="1" x14ac:dyDescent="0.3">
      <c r="B8" s="79" t="s">
        <v>18</v>
      </c>
      <c r="C8" s="79"/>
      <c r="D8" s="2" t="s">
        <v>0</v>
      </c>
      <c r="E8" s="2"/>
      <c r="F8" s="2"/>
      <c r="G8" s="2"/>
    </row>
    <row r="9" spans="2:7" ht="30" customHeight="1" x14ac:dyDescent="0.3">
      <c r="B9" s="79"/>
      <c r="C9" s="79"/>
      <c r="D9" s="2" t="s">
        <v>1</v>
      </c>
      <c r="E9" s="2"/>
      <c r="F9" s="2"/>
      <c r="G9" s="2"/>
    </row>
    <row r="10" spans="2:7" ht="30" customHeight="1" x14ac:dyDescent="0.3">
      <c r="B10" s="79" t="s">
        <v>19</v>
      </c>
      <c r="C10" s="79"/>
      <c r="D10" s="2" t="s">
        <v>0</v>
      </c>
      <c r="E10" s="2"/>
      <c r="F10" s="2"/>
      <c r="G10" s="2"/>
    </row>
    <row r="11" spans="2:7" ht="30" customHeight="1" x14ac:dyDescent="0.3">
      <c r="B11" s="79"/>
      <c r="C11" s="79"/>
      <c r="D11" s="2" t="s">
        <v>1</v>
      </c>
      <c r="E11" s="2"/>
      <c r="F11" s="2"/>
      <c r="G11" s="2"/>
    </row>
    <row r="12" spans="2:7" ht="30" customHeight="1" x14ac:dyDescent="0.3">
      <c r="B12" s="79" t="s">
        <v>20</v>
      </c>
      <c r="C12" s="79"/>
      <c r="D12" s="2" t="s">
        <v>0</v>
      </c>
      <c r="E12" s="2"/>
      <c r="F12" s="2"/>
      <c r="G12" s="2"/>
    </row>
    <row r="13" spans="2:7" ht="30" customHeight="1" x14ac:dyDescent="0.3">
      <c r="B13" s="79"/>
      <c r="C13" s="79"/>
      <c r="D13" s="2" t="s">
        <v>1</v>
      </c>
      <c r="E13" s="2"/>
      <c r="F13" s="2"/>
      <c r="G13" s="2"/>
    </row>
    <row r="14" spans="2:7" ht="30" customHeight="1" x14ac:dyDescent="0.3">
      <c r="B14" s="79" t="s">
        <v>21</v>
      </c>
      <c r="C14" s="79"/>
      <c r="D14" s="2" t="s">
        <v>0</v>
      </c>
      <c r="E14" s="2"/>
      <c r="F14" s="2"/>
      <c r="G14" s="2"/>
    </row>
    <row r="15" spans="2:7" ht="30" customHeight="1" x14ac:dyDescent="0.3">
      <c r="B15" s="79"/>
      <c r="C15" s="79"/>
      <c r="D15" s="2" t="s">
        <v>1</v>
      </c>
      <c r="E15" s="2"/>
      <c r="F15" s="2"/>
      <c r="G15" s="2"/>
    </row>
    <row r="16" spans="2:7" ht="30" customHeight="1" x14ac:dyDescent="0.3">
      <c r="B16" s="79" t="s">
        <v>22</v>
      </c>
      <c r="C16" s="79"/>
      <c r="D16" s="2" t="s">
        <v>0</v>
      </c>
      <c r="E16" s="2"/>
      <c r="F16" s="2"/>
      <c r="G16" s="2"/>
    </row>
    <row r="17" spans="2:7" ht="30" customHeight="1" x14ac:dyDescent="0.3">
      <c r="B17" s="79"/>
      <c r="C17" s="79"/>
      <c r="D17" s="2" t="s">
        <v>1</v>
      </c>
      <c r="E17" s="2"/>
      <c r="F17" s="2"/>
      <c r="G17" s="2"/>
    </row>
    <row r="18" spans="2:7" ht="30" customHeight="1" x14ac:dyDescent="0.3">
      <c r="B18" s="79" t="s">
        <v>23</v>
      </c>
      <c r="C18" s="79"/>
      <c r="D18" s="2" t="s">
        <v>0</v>
      </c>
      <c r="E18" s="2"/>
      <c r="F18" s="2"/>
      <c r="G18" s="2"/>
    </row>
    <row r="19" spans="2:7" ht="30" customHeight="1" x14ac:dyDescent="0.3">
      <c r="B19" s="79"/>
      <c r="C19" s="79"/>
      <c r="D19" s="2" t="s">
        <v>1</v>
      </c>
      <c r="E19" s="2"/>
      <c r="F19" s="2"/>
      <c r="G19" s="2"/>
    </row>
    <row r="20" spans="2:7" ht="30" customHeight="1" x14ac:dyDescent="0.3">
      <c r="B20" s="79" t="s">
        <v>24</v>
      </c>
      <c r="C20" s="79"/>
      <c r="D20" s="2" t="s">
        <v>0</v>
      </c>
      <c r="E20" s="2"/>
      <c r="F20" s="2"/>
      <c r="G20" s="2"/>
    </row>
    <row r="21" spans="2:7" ht="30" customHeight="1" x14ac:dyDescent="0.3">
      <c r="B21" s="79"/>
      <c r="C21" s="79"/>
      <c r="D21" s="2" t="s">
        <v>1</v>
      </c>
      <c r="E21" s="2"/>
      <c r="F21" s="2"/>
      <c r="G21" s="2"/>
    </row>
    <row r="22" spans="2:7" ht="30" customHeight="1" x14ac:dyDescent="0.3">
      <c r="B22" s="79" t="s">
        <v>25</v>
      </c>
      <c r="C22" s="79"/>
      <c r="D22" s="2" t="s">
        <v>0</v>
      </c>
      <c r="E22" s="2"/>
      <c r="F22" s="2"/>
      <c r="G22" s="2"/>
    </row>
    <row r="23" spans="2:7" ht="30" customHeight="1" x14ac:dyDescent="0.3">
      <c r="B23" s="79"/>
      <c r="C23" s="79"/>
      <c r="D23" s="2" t="s">
        <v>1</v>
      </c>
      <c r="E23" s="2"/>
      <c r="F23" s="2"/>
      <c r="G23" s="2"/>
    </row>
    <row r="24" spans="2:7" ht="30" customHeight="1" x14ac:dyDescent="0.3">
      <c r="B24" s="79" t="s">
        <v>26</v>
      </c>
      <c r="C24" s="79"/>
      <c r="D24" s="2" t="s">
        <v>0</v>
      </c>
      <c r="E24" s="2"/>
      <c r="F24" s="2"/>
      <c r="G24" s="2"/>
    </row>
    <row r="25" spans="2:7" ht="30" customHeight="1" x14ac:dyDescent="0.3">
      <c r="B25" s="79"/>
      <c r="C25" s="79"/>
      <c r="D25" s="2" t="s">
        <v>1</v>
      </c>
      <c r="E25" s="2"/>
      <c r="F25" s="2"/>
      <c r="G25" s="2"/>
    </row>
    <row r="26" spans="2:7" ht="30" customHeight="1" x14ac:dyDescent="0.3">
      <c r="B26" s="79" t="s">
        <v>27</v>
      </c>
      <c r="C26" s="79"/>
      <c r="D26" s="2" t="s">
        <v>0</v>
      </c>
      <c r="E26" s="2"/>
      <c r="F26" s="2"/>
      <c r="G26" s="2"/>
    </row>
    <row r="27" spans="2:7" ht="30" customHeight="1" x14ac:dyDescent="0.3">
      <c r="B27" s="79"/>
      <c r="C27" s="79"/>
      <c r="D27" s="2" t="s">
        <v>1</v>
      </c>
      <c r="E27" s="2"/>
      <c r="F27" s="2"/>
      <c r="G27" s="2"/>
    </row>
    <row r="28" spans="2:7" ht="30" customHeight="1" x14ac:dyDescent="0.3">
      <c r="B28" s="79" t="s">
        <v>28</v>
      </c>
      <c r="C28" s="79"/>
      <c r="D28" s="2" t="s">
        <v>0</v>
      </c>
      <c r="E28" s="2"/>
      <c r="F28" s="2"/>
      <c r="G28" s="2"/>
    </row>
    <row r="29" spans="2:7" ht="30" customHeight="1" x14ac:dyDescent="0.3">
      <c r="B29" s="79"/>
      <c r="C29" s="79"/>
      <c r="D29" s="2" t="s">
        <v>1</v>
      </c>
      <c r="E29" s="2"/>
      <c r="F29" s="2"/>
      <c r="G29" s="2"/>
    </row>
    <row r="30" spans="2:7" ht="30" customHeight="1" x14ac:dyDescent="0.3">
      <c r="B30" s="79" t="s">
        <v>29</v>
      </c>
      <c r="C30" s="79"/>
      <c r="D30" s="2" t="s">
        <v>0</v>
      </c>
      <c r="E30" s="2"/>
      <c r="F30" s="2"/>
      <c r="G30" s="2"/>
    </row>
    <row r="31" spans="2:7" ht="30" customHeight="1" x14ac:dyDescent="0.3">
      <c r="B31" s="79"/>
      <c r="C31" s="79"/>
      <c r="D31" s="2" t="s">
        <v>1</v>
      </c>
      <c r="E31" s="2"/>
      <c r="F31" s="2"/>
      <c r="G31" s="2"/>
    </row>
    <row r="32" spans="2:7" ht="30" customHeight="1" x14ac:dyDescent="0.3">
      <c r="B32" s="79" t="s">
        <v>30</v>
      </c>
      <c r="C32" s="79"/>
      <c r="D32" s="2" t="s">
        <v>0</v>
      </c>
      <c r="E32" s="2"/>
      <c r="F32" s="2"/>
      <c r="G32" s="2"/>
    </row>
    <row r="33" spans="2:7" ht="30" customHeight="1" x14ac:dyDescent="0.3">
      <c r="B33" s="79"/>
      <c r="C33" s="79"/>
      <c r="D33" s="2" t="s">
        <v>1</v>
      </c>
      <c r="E33" s="2"/>
      <c r="F33" s="2"/>
      <c r="G33" s="2"/>
    </row>
    <row r="34" spans="2:7" ht="30" customHeight="1" x14ac:dyDescent="0.3">
      <c r="B34" s="79" t="s">
        <v>31</v>
      </c>
      <c r="C34" s="79"/>
      <c r="D34" s="2" t="s">
        <v>0</v>
      </c>
      <c r="E34" s="2"/>
      <c r="F34" s="2"/>
      <c r="G34" s="2"/>
    </row>
    <row r="35" spans="2:7" ht="30" customHeight="1" x14ac:dyDescent="0.3">
      <c r="B35" s="79"/>
      <c r="C35" s="79"/>
      <c r="D35" s="2" t="s">
        <v>1</v>
      </c>
      <c r="E35" s="2"/>
      <c r="F35" s="2"/>
      <c r="G35" s="2"/>
    </row>
    <row r="36" spans="2:7" ht="30" customHeight="1" x14ac:dyDescent="0.3">
      <c r="B36" s="79" t="s">
        <v>32</v>
      </c>
      <c r="C36" s="79"/>
      <c r="D36" s="2" t="s">
        <v>0</v>
      </c>
      <c r="E36" s="2"/>
      <c r="F36" s="2"/>
      <c r="G36" s="2"/>
    </row>
    <row r="37" spans="2:7" ht="30" customHeight="1" x14ac:dyDescent="0.3">
      <c r="B37" s="79"/>
      <c r="C37" s="79"/>
      <c r="D37" s="2" t="s">
        <v>1</v>
      </c>
      <c r="E37" s="2"/>
      <c r="F37" s="2"/>
      <c r="G37" s="2"/>
    </row>
    <row r="38" spans="2:7" ht="30" customHeight="1" x14ac:dyDescent="0.3">
      <c r="B38" s="79" t="s">
        <v>33</v>
      </c>
      <c r="C38" s="79"/>
      <c r="D38" s="2" t="s">
        <v>0</v>
      </c>
      <c r="E38" s="2"/>
      <c r="F38" s="2"/>
      <c r="G38" s="2"/>
    </row>
    <row r="39" spans="2:7" ht="30" customHeight="1" x14ac:dyDescent="0.3">
      <c r="B39" s="79"/>
      <c r="C39" s="79"/>
      <c r="D39" s="2" t="s">
        <v>1</v>
      </c>
      <c r="E39" s="2"/>
      <c r="F39" s="2"/>
      <c r="G39" s="2"/>
    </row>
    <row r="40" spans="2:7" ht="30" customHeight="1" x14ac:dyDescent="0.3">
      <c r="B40" s="79" t="s">
        <v>34</v>
      </c>
      <c r="C40" s="79"/>
      <c r="D40" s="2" t="s">
        <v>0</v>
      </c>
      <c r="E40" s="2"/>
      <c r="F40" s="2"/>
      <c r="G40" s="2"/>
    </row>
    <row r="41" spans="2:7" ht="30" customHeight="1" x14ac:dyDescent="0.3">
      <c r="B41" s="79"/>
      <c r="C41" s="79"/>
      <c r="D41" s="2" t="s">
        <v>1</v>
      </c>
      <c r="E41" s="2"/>
      <c r="F41" s="2"/>
      <c r="G41" s="2"/>
    </row>
    <row r="42" spans="2:7" ht="30" customHeight="1" x14ac:dyDescent="0.3">
      <c r="B42" s="79" t="s">
        <v>35</v>
      </c>
      <c r="C42" s="79"/>
      <c r="D42" s="2" t="s">
        <v>0</v>
      </c>
      <c r="E42" s="2"/>
      <c r="F42" s="2"/>
      <c r="G42" s="2"/>
    </row>
    <row r="43" spans="2:7" ht="30" customHeight="1" x14ac:dyDescent="0.3">
      <c r="B43" s="79"/>
      <c r="C43" s="79"/>
      <c r="D43" s="2" t="s">
        <v>1</v>
      </c>
      <c r="E43" s="2"/>
      <c r="F43" s="2"/>
      <c r="G43" s="2"/>
    </row>
    <row r="44" spans="2:7" ht="30" customHeight="1" x14ac:dyDescent="0.3">
      <c r="B44" s="79" t="s">
        <v>36</v>
      </c>
      <c r="C44" s="79"/>
      <c r="D44" s="2" t="s">
        <v>0</v>
      </c>
      <c r="E44" s="2"/>
      <c r="F44" s="2"/>
      <c r="G44" s="2"/>
    </row>
    <row r="45" spans="2:7" ht="30" customHeight="1" x14ac:dyDescent="0.3">
      <c r="B45" s="79"/>
      <c r="C45" s="79"/>
      <c r="D45" s="2" t="s">
        <v>1</v>
      </c>
      <c r="E45" s="2"/>
      <c r="F45" s="2"/>
      <c r="G45" s="2"/>
    </row>
    <row r="46" spans="2:7" ht="30" customHeight="1" x14ac:dyDescent="0.3">
      <c r="B46" s="79" t="s">
        <v>37</v>
      </c>
      <c r="C46" s="79"/>
      <c r="D46" s="2" t="s">
        <v>0</v>
      </c>
      <c r="E46" s="2"/>
      <c r="F46" s="2"/>
      <c r="G46" s="2"/>
    </row>
    <row r="47" spans="2:7" ht="30" customHeight="1" x14ac:dyDescent="0.3">
      <c r="B47" s="79"/>
      <c r="C47" s="79"/>
      <c r="D47" s="2" t="s">
        <v>1</v>
      </c>
      <c r="E47" s="2"/>
      <c r="F47" s="2"/>
      <c r="G47" s="2"/>
    </row>
    <row r="48" spans="2:7" ht="30" customHeight="1" x14ac:dyDescent="0.3">
      <c r="B48" s="79" t="s">
        <v>38</v>
      </c>
      <c r="C48" s="79"/>
      <c r="D48" s="2" t="s">
        <v>0</v>
      </c>
      <c r="E48" s="2"/>
      <c r="F48" s="2"/>
      <c r="G48" s="2"/>
    </row>
    <row r="49" spans="2:7" ht="30" customHeight="1" x14ac:dyDescent="0.3">
      <c r="B49" s="79"/>
      <c r="C49" s="79"/>
      <c r="D49" s="2" t="s">
        <v>1</v>
      </c>
      <c r="E49" s="2"/>
      <c r="F49" s="2"/>
      <c r="G49" s="2"/>
    </row>
    <row r="50" spans="2:7" ht="30" customHeight="1" x14ac:dyDescent="0.3">
      <c r="B50" s="79" t="s">
        <v>39</v>
      </c>
      <c r="C50" s="79"/>
      <c r="D50" s="2" t="s">
        <v>0</v>
      </c>
      <c r="E50" s="2"/>
      <c r="F50" s="2"/>
      <c r="G50" s="2"/>
    </row>
    <row r="51" spans="2:7" ht="30" customHeight="1" x14ac:dyDescent="0.3">
      <c r="B51" s="79"/>
      <c r="C51" s="79"/>
      <c r="D51" s="2" t="s">
        <v>1</v>
      </c>
      <c r="E51" s="2"/>
      <c r="F51" s="2"/>
      <c r="G51" s="2"/>
    </row>
    <row r="52" spans="2:7" ht="30" customHeight="1" x14ac:dyDescent="0.3">
      <c r="B52" s="79" t="s">
        <v>40</v>
      </c>
      <c r="C52" s="79"/>
      <c r="D52" s="2" t="s">
        <v>0</v>
      </c>
      <c r="E52" s="2"/>
      <c r="F52" s="2"/>
      <c r="G52" s="2"/>
    </row>
    <row r="53" spans="2:7" ht="30" customHeight="1" x14ac:dyDescent="0.3">
      <c r="B53" s="79"/>
      <c r="C53" s="79"/>
      <c r="D53" s="2" t="s">
        <v>1</v>
      </c>
      <c r="E53" s="2"/>
      <c r="F53" s="2"/>
      <c r="G53" s="2"/>
    </row>
    <row r="54" spans="2:7" ht="30" customHeight="1" x14ac:dyDescent="0.3">
      <c r="B54" s="79" t="s">
        <v>41</v>
      </c>
      <c r="C54" s="79"/>
      <c r="D54" s="2" t="s">
        <v>0</v>
      </c>
      <c r="E54" s="2"/>
      <c r="F54" s="2"/>
      <c r="G54" s="2"/>
    </row>
    <row r="55" spans="2:7" ht="30" customHeight="1" x14ac:dyDescent="0.3">
      <c r="B55" s="79"/>
      <c r="C55" s="79"/>
      <c r="D55" s="2" t="s">
        <v>1</v>
      </c>
      <c r="E55" s="2"/>
      <c r="F55" s="2"/>
      <c r="G55" s="2"/>
    </row>
    <row r="56" spans="2:7" ht="30" customHeight="1" x14ac:dyDescent="0.3">
      <c r="B56" s="79" t="s">
        <v>42</v>
      </c>
      <c r="C56" s="79"/>
      <c r="D56" s="2" t="s">
        <v>0</v>
      </c>
      <c r="E56" s="2"/>
      <c r="F56" s="2"/>
      <c r="G56" s="2"/>
    </row>
    <row r="57" spans="2:7" ht="30" customHeight="1" x14ac:dyDescent="0.3">
      <c r="B57" s="79"/>
      <c r="C57" s="79"/>
      <c r="D57" s="2" t="s">
        <v>1</v>
      </c>
      <c r="E57" s="2"/>
      <c r="F57" s="2"/>
      <c r="G57" s="2"/>
    </row>
    <row r="58" spans="2:7" ht="30" customHeight="1" x14ac:dyDescent="0.3">
      <c r="B58" s="79" t="s">
        <v>43</v>
      </c>
      <c r="C58" s="79"/>
      <c r="D58" s="2" t="s">
        <v>0</v>
      </c>
      <c r="E58" s="2"/>
      <c r="F58" s="2"/>
      <c r="G58" s="2"/>
    </row>
    <row r="59" spans="2:7" ht="30" customHeight="1" x14ac:dyDescent="0.3">
      <c r="B59" s="79"/>
      <c r="C59" s="79"/>
      <c r="D59" s="2" t="s">
        <v>1</v>
      </c>
      <c r="E59" s="2"/>
      <c r="F59" s="2"/>
      <c r="G59" s="2"/>
    </row>
    <row r="60" spans="2:7" ht="30" customHeight="1" x14ac:dyDescent="0.3">
      <c r="B60" s="79" t="s">
        <v>44</v>
      </c>
      <c r="C60" s="79"/>
      <c r="D60" s="2" t="s">
        <v>0</v>
      </c>
      <c r="E60" s="2"/>
      <c r="F60" s="2"/>
      <c r="G60" s="2"/>
    </row>
    <row r="61" spans="2:7" ht="30" customHeight="1" x14ac:dyDescent="0.3">
      <c r="B61" s="79"/>
      <c r="C61" s="79"/>
      <c r="D61" s="2" t="s">
        <v>1</v>
      </c>
      <c r="E61" s="2"/>
      <c r="F61" s="2"/>
      <c r="G61" s="2"/>
    </row>
    <row r="62" spans="2:7" ht="30" customHeight="1" x14ac:dyDescent="0.3">
      <c r="B62" s="79" t="s">
        <v>45</v>
      </c>
      <c r="C62" s="79"/>
      <c r="D62" s="2" t="s">
        <v>0</v>
      </c>
      <c r="E62" s="2"/>
      <c r="F62" s="2"/>
      <c r="G62" s="2"/>
    </row>
    <row r="63" spans="2:7" ht="30" customHeight="1" x14ac:dyDescent="0.3">
      <c r="B63" s="79"/>
      <c r="C63" s="79"/>
      <c r="D63" s="2" t="s">
        <v>1</v>
      </c>
      <c r="E63" s="2"/>
      <c r="F63" s="2"/>
      <c r="G63" s="2"/>
    </row>
    <row r="64" spans="2:7" ht="30" customHeight="1" x14ac:dyDescent="0.3">
      <c r="B64" s="79" t="s">
        <v>46</v>
      </c>
      <c r="C64" s="79"/>
      <c r="D64" s="2" t="s">
        <v>0</v>
      </c>
      <c r="E64" s="2"/>
      <c r="F64" s="2"/>
      <c r="G64" s="2"/>
    </row>
    <row r="65" spans="2:7" ht="30" customHeight="1" x14ac:dyDescent="0.3">
      <c r="B65" s="79"/>
      <c r="C65" s="79"/>
      <c r="D65" s="2" t="s">
        <v>1</v>
      </c>
      <c r="E65" s="2"/>
      <c r="F65" s="2"/>
      <c r="G65" s="2"/>
    </row>
    <row r="66" spans="2:7" ht="30" customHeight="1" x14ac:dyDescent="0.3">
      <c r="B66" s="79" t="s">
        <v>47</v>
      </c>
      <c r="C66" s="79"/>
      <c r="D66" s="2" t="s">
        <v>0</v>
      </c>
      <c r="E66" s="2"/>
      <c r="F66" s="2"/>
      <c r="G66" s="2"/>
    </row>
    <row r="67" spans="2:7" ht="30" customHeight="1" x14ac:dyDescent="0.3">
      <c r="B67" s="79"/>
      <c r="C67" s="79"/>
      <c r="D67" s="2" t="s">
        <v>1</v>
      </c>
      <c r="E67" s="2"/>
      <c r="F67" s="2"/>
      <c r="G67" s="2"/>
    </row>
    <row r="68" spans="2:7" ht="30" customHeight="1" x14ac:dyDescent="0.3">
      <c r="B68" s="79" t="s">
        <v>48</v>
      </c>
      <c r="C68" s="79"/>
      <c r="D68" s="2" t="s">
        <v>0</v>
      </c>
      <c r="E68" s="2"/>
      <c r="F68" s="2"/>
      <c r="G68" s="2"/>
    </row>
    <row r="69" spans="2:7" ht="30" customHeight="1" x14ac:dyDescent="0.3">
      <c r="B69" s="79"/>
      <c r="C69" s="79"/>
      <c r="D69" s="2" t="s">
        <v>1</v>
      </c>
      <c r="E69" s="2"/>
      <c r="F69" s="2"/>
      <c r="G69" s="2"/>
    </row>
    <row r="70" spans="2:7" ht="30" customHeight="1" x14ac:dyDescent="0.3">
      <c r="B70" s="79" t="s">
        <v>49</v>
      </c>
      <c r="C70" s="79"/>
      <c r="D70" s="2" t="s">
        <v>0</v>
      </c>
      <c r="E70" s="2"/>
      <c r="F70" s="2"/>
      <c r="G70" s="2"/>
    </row>
    <row r="71" spans="2:7" ht="30" customHeight="1" x14ac:dyDescent="0.3">
      <c r="B71" s="79"/>
      <c r="C71" s="79"/>
      <c r="D71" s="2" t="s">
        <v>1</v>
      </c>
      <c r="E71" s="2"/>
      <c r="F71" s="2"/>
      <c r="G71" s="2"/>
    </row>
    <row r="72" spans="2:7" ht="30" customHeight="1" x14ac:dyDescent="0.3">
      <c r="B72" s="79" t="s">
        <v>50</v>
      </c>
      <c r="C72" s="79"/>
      <c r="D72" s="2" t="s">
        <v>0</v>
      </c>
      <c r="E72" s="2"/>
      <c r="F72" s="2"/>
      <c r="G72" s="2"/>
    </row>
    <row r="73" spans="2:7" ht="30" customHeight="1" x14ac:dyDescent="0.3">
      <c r="B73" s="79"/>
      <c r="C73" s="79"/>
      <c r="D73" s="2" t="s">
        <v>1</v>
      </c>
      <c r="E73" s="2"/>
      <c r="F73" s="2"/>
      <c r="G73" s="2"/>
    </row>
    <row r="74" spans="2:7" ht="30" customHeight="1" x14ac:dyDescent="0.3">
      <c r="B74" s="79" t="s">
        <v>51</v>
      </c>
      <c r="C74" s="79"/>
      <c r="D74" s="2" t="s">
        <v>0</v>
      </c>
      <c r="E74" s="2"/>
      <c r="F74" s="2"/>
      <c r="G74" s="2"/>
    </row>
    <row r="75" spans="2:7" ht="30" customHeight="1" x14ac:dyDescent="0.3">
      <c r="B75" s="79"/>
      <c r="C75" s="79"/>
      <c r="D75" s="2" t="s">
        <v>1</v>
      </c>
      <c r="E75" s="2"/>
      <c r="F75" s="2"/>
      <c r="G75" s="2"/>
    </row>
    <row r="76" spans="2:7" ht="30" customHeight="1" x14ac:dyDescent="0.3">
      <c r="B76" s="79" t="s">
        <v>52</v>
      </c>
      <c r="C76" s="79"/>
      <c r="D76" s="2" t="s">
        <v>0</v>
      </c>
      <c r="E76" s="2"/>
      <c r="F76" s="2"/>
      <c r="G76" s="2"/>
    </row>
    <row r="77" spans="2:7" ht="30" customHeight="1" x14ac:dyDescent="0.3">
      <c r="B77" s="79"/>
      <c r="C77" s="79"/>
      <c r="D77" s="2" t="s">
        <v>1</v>
      </c>
      <c r="E77" s="2"/>
      <c r="F77" s="2"/>
      <c r="G77" s="2"/>
    </row>
  </sheetData>
  <mergeCells count="73">
    <mergeCell ref="C26:C27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C14:C15"/>
    <mergeCell ref="C44:C45"/>
    <mergeCell ref="C46:C47"/>
    <mergeCell ref="C48:C49"/>
    <mergeCell ref="C50:C51"/>
    <mergeCell ref="C28:C29"/>
    <mergeCell ref="C34:C35"/>
    <mergeCell ref="C36:C37"/>
    <mergeCell ref="C38:C39"/>
    <mergeCell ref="C40:C41"/>
    <mergeCell ref="C42:C43"/>
    <mergeCell ref="E5:G5"/>
    <mergeCell ref="C76:C77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52:C53"/>
    <mergeCell ref="C30:C31"/>
    <mergeCell ref="C32:C3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76:B77"/>
    <mergeCell ref="B66:B67"/>
    <mergeCell ref="B68:B69"/>
    <mergeCell ref="B70:B71"/>
    <mergeCell ref="B72:B73"/>
    <mergeCell ref="B74:B75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A800-BE9E-472D-B92D-6C96C5AC07B2}">
  <sheetPr codeName="Лист3"/>
  <dimension ref="A1:BH59"/>
  <sheetViews>
    <sheetView showGridLines="0" zoomScale="85" zoomScaleNormal="85" workbookViewId="0">
      <pane xSplit="2" ySplit="5" topLeftCell="T12" activePane="bottomRight" state="frozen"/>
      <selection pane="topRight" activeCell="C1" sqref="C1"/>
      <selection pane="bottomLeft" activeCell="A6" sqref="A6"/>
      <selection pane="bottomRight" activeCell="AN2" sqref="AN2:AN3"/>
    </sheetView>
  </sheetViews>
  <sheetFormatPr defaultRowHeight="14.4" outlineLevelCol="1" x14ac:dyDescent="0.3"/>
  <cols>
    <col min="2" max="2" width="30.77734375" customWidth="1"/>
    <col min="3" max="3" width="15.77734375" hidden="1" customWidth="1" outlineLevel="1"/>
    <col min="4" max="18" width="8.88671875" hidden="1" customWidth="1" outlineLevel="1"/>
    <col min="19" max="19" width="10" customWidth="1" collapsed="1"/>
    <col min="20" max="20" width="11.21875" customWidth="1"/>
    <col min="21" max="21" width="3" customWidth="1"/>
    <col min="22" max="22" width="25.33203125" customWidth="1"/>
    <col min="23" max="23" width="15.77734375" hidden="1" customWidth="1" outlineLevel="1"/>
    <col min="24" max="38" width="8.88671875" hidden="1" customWidth="1" outlineLevel="1"/>
    <col min="39" max="39" width="12" customWidth="1" collapsed="1"/>
    <col min="40" max="40" width="11.88671875" customWidth="1"/>
    <col min="41" max="41" width="3.109375" customWidth="1"/>
    <col min="42" max="42" width="27.88671875" customWidth="1"/>
    <col min="43" max="43" width="15.77734375" hidden="1" customWidth="1" outlineLevel="1"/>
    <col min="44" max="58" width="8.88671875" hidden="1" customWidth="1" outlineLevel="1"/>
    <col min="59" max="59" width="11.44140625" style="8" customWidth="1" collapsed="1"/>
    <col min="60" max="60" width="11.6640625" customWidth="1"/>
  </cols>
  <sheetData>
    <row r="1" spans="1:60" ht="43.2" x14ac:dyDescent="0.3">
      <c r="B1" s="68" t="s">
        <v>227</v>
      </c>
      <c r="C1" s="12" t="s">
        <v>53</v>
      </c>
      <c r="D1" s="13">
        <f>D2+D3</f>
        <v>155</v>
      </c>
      <c r="E1" s="13">
        <f t="shared" ref="E1:R1" si="0">E2+E3</f>
        <v>153</v>
      </c>
      <c r="F1" s="13">
        <f t="shared" si="0"/>
        <v>173</v>
      </c>
      <c r="G1" s="13">
        <f t="shared" si="0"/>
        <v>131</v>
      </c>
      <c r="H1" s="13">
        <f t="shared" si="0"/>
        <v>145</v>
      </c>
      <c r="I1" s="13">
        <f t="shared" si="0"/>
        <v>165</v>
      </c>
      <c r="J1" s="13">
        <f t="shared" si="0"/>
        <v>145</v>
      </c>
      <c r="K1" s="13">
        <f t="shared" si="0"/>
        <v>173</v>
      </c>
      <c r="L1" s="13">
        <f t="shared" si="0"/>
        <v>152</v>
      </c>
      <c r="M1" s="13">
        <f t="shared" si="0"/>
        <v>156</v>
      </c>
      <c r="N1" s="13">
        <f t="shared" si="0"/>
        <v>144</v>
      </c>
      <c r="O1" s="13">
        <f t="shared" si="0"/>
        <v>92</v>
      </c>
      <c r="P1" s="13">
        <f t="shared" si="0"/>
        <v>139</v>
      </c>
      <c r="Q1" s="13">
        <f t="shared" si="0"/>
        <v>0</v>
      </c>
      <c r="R1" s="13">
        <f t="shared" si="0"/>
        <v>0</v>
      </c>
      <c r="S1" s="14" t="s">
        <v>54</v>
      </c>
      <c r="T1" s="14" t="s">
        <v>56</v>
      </c>
      <c r="V1" s="68" t="s">
        <v>229</v>
      </c>
      <c r="W1" s="55" t="s">
        <v>53</v>
      </c>
      <c r="X1" s="13">
        <f>X2+X3</f>
        <v>114</v>
      </c>
      <c r="Y1" s="13">
        <f t="shared" ref="Y1:AL1" si="1">Y2+Y3</f>
        <v>145</v>
      </c>
      <c r="Z1" s="13">
        <f t="shared" si="1"/>
        <v>174</v>
      </c>
      <c r="AA1" s="13">
        <f t="shared" si="1"/>
        <v>171</v>
      </c>
      <c r="AB1" s="13">
        <f t="shared" si="1"/>
        <v>172</v>
      </c>
      <c r="AC1" s="13">
        <f t="shared" si="1"/>
        <v>148</v>
      </c>
      <c r="AD1" s="13">
        <f t="shared" si="1"/>
        <v>168</v>
      </c>
      <c r="AE1" s="13">
        <f t="shared" si="1"/>
        <v>187</v>
      </c>
      <c r="AF1" s="13">
        <f t="shared" si="1"/>
        <v>135</v>
      </c>
      <c r="AG1" s="13">
        <f t="shared" si="1"/>
        <v>144</v>
      </c>
      <c r="AH1" s="13">
        <f t="shared" si="1"/>
        <v>160</v>
      </c>
      <c r="AI1" s="13">
        <f t="shared" si="1"/>
        <v>96</v>
      </c>
      <c r="AJ1" s="13">
        <f t="shared" si="1"/>
        <v>150</v>
      </c>
      <c r="AK1" s="13">
        <f t="shared" si="1"/>
        <v>0</v>
      </c>
      <c r="AL1" s="13">
        <f t="shared" si="1"/>
        <v>0</v>
      </c>
      <c r="AM1" s="14" t="s">
        <v>54</v>
      </c>
      <c r="AN1" s="14" t="s">
        <v>56</v>
      </c>
      <c r="AP1" s="50" t="s">
        <v>228</v>
      </c>
      <c r="AQ1" s="55" t="s">
        <v>53</v>
      </c>
      <c r="AR1" s="13">
        <f>AR2+AR3</f>
        <v>93</v>
      </c>
      <c r="AS1" s="13">
        <f t="shared" ref="AS1:BF1" si="2">AS2+AS3</f>
        <v>129</v>
      </c>
      <c r="AT1" s="13">
        <f t="shared" si="2"/>
        <v>157</v>
      </c>
      <c r="AU1" s="13">
        <f t="shared" si="2"/>
        <v>118</v>
      </c>
      <c r="AV1" s="13">
        <f t="shared" si="2"/>
        <v>138</v>
      </c>
      <c r="AW1" s="13">
        <f t="shared" si="2"/>
        <v>112</v>
      </c>
      <c r="AX1" s="13">
        <f t="shared" si="2"/>
        <v>151</v>
      </c>
      <c r="AY1" s="13">
        <f t="shared" si="2"/>
        <v>168</v>
      </c>
      <c r="AZ1" s="13">
        <f t="shared" si="2"/>
        <v>128</v>
      </c>
      <c r="BA1" s="13">
        <f t="shared" si="2"/>
        <v>136</v>
      </c>
      <c r="BB1" s="13">
        <f t="shared" si="2"/>
        <v>131</v>
      </c>
      <c r="BC1" s="13">
        <f t="shared" si="2"/>
        <v>66</v>
      </c>
      <c r="BD1" s="13">
        <f t="shared" si="2"/>
        <v>119</v>
      </c>
      <c r="BE1" s="13">
        <f t="shared" si="2"/>
        <v>0</v>
      </c>
      <c r="BF1" s="13">
        <f t="shared" si="2"/>
        <v>0</v>
      </c>
      <c r="BG1" s="70" t="s">
        <v>54</v>
      </c>
      <c r="BH1" s="14" t="s">
        <v>56</v>
      </c>
    </row>
    <row r="2" spans="1:60" x14ac:dyDescent="0.3">
      <c r="B2" s="55" t="s">
        <v>0</v>
      </c>
      <c r="C2" s="12" t="s">
        <v>0</v>
      </c>
      <c r="D2" s="13">
        <f t="shared" ref="D2:S2" si="3">SUMIF($C$6:$C$49,"ущерб",D6:D49)</f>
        <v>76</v>
      </c>
      <c r="E2" s="13">
        <f t="shared" si="3"/>
        <v>78</v>
      </c>
      <c r="F2" s="13">
        <f t="shared" si="3"/>
        <v>95</v>
      </c>
      <c r="G2" s="13">
        <f t="shared" si="3"/>
        <v>73</v>
      </c>
      <c r="H2" s="13">
        <f t="shared" si="3"/>
        <v>81</v>
      </c>
      <c r="I2" s="13">
        <f t="shared" si="3"/>
        <v>85</v>
      </c>
      <c r="J2" s="13">
        <f t="shared" si="3"/>
        <v>85</v>
      </c>
      <c r="K2" s="13">
        <f t="shared" si="3"/>
        <v>97</v>
      </c>
      <c r="L2" s="13">
        <f t="shared" si="3"/>
        <v>76</v>
      </c>
      <c r="M2" s="13">
        <f t="shared" si="3"/>
        <v>86</v>
      </c>
      <c r="N2" s="13">
        <f t="shared" si="3"/>
        <v>80</v>
      </c>
      <c r="O2" s="13">
        <f t="shared" si="3"/>
        <v>49</v>
      </c>
      <c r="P2" s="13">
        <f t="shared" si="3"/>
        <v>77</v>
      </c>
      <c r="Q2" s="13">
        <f t="shared" si="3"/>
        <v>0</v>
      </c>
      <c r="R2" s="13">
        <f t="shared" si="3"/>
        <v>0</v>
      </c>
      <c r="S2" s="67">
        <f t="shared" si="3"/>
        <v>1038</v>
      </c>
      <c r="T2" s="88">
        <f>S2+S3</f>
        <v>1923</v>
      </c>
      <c r="V2" s="55" t="s">
        <v>0</v>
      </c>
      <c r="W2" s="55" t="s">
        <v>0</v>
      </c>
      <c r="X2" s="13">
        <f t="shared" ref="X2:AM2" si="4">SUMIF($C$6:$C$49,"ущерб",X6:X49)</f>
        <v>64</v>
      </c>
      <c r="Y2" s="13">
        <f t="shared" si="4"/>
        <v>79</v>
      </c>
      <c r="Z2" s="13">
        <f t="shared" si="4"/>
        <v>97</v>
      </c>
      <c r="AA2" s="13">
        <f t="shared" si="4"/>
        <v>96</v>
      </c>
      <c r="AB2" s="13">
        <f t="shared" si="4"/>
        <v>89</v>
      </c>
      <c r="AC2" s="13">
        <f t="shared" si="4"/>
        <v>73</v>
      </c>
      <c r="AD2" s="13">
        <f t="shared" si="4"/>
        <v>92</v>
      </c>
      <c r="AE2" s="13">
        <f t="shared" si="4"/>
        <v>98</v>
      </c>
      <c r="AF2" s="13">
        <f t="shared" si="4"/>
        <v>75</v>
      </c>
      <c r="AG2" s="13">
        <f t="shared" si="4"/>
        <v>84</v>
      </c>
      <c r="AH2" s="13">
        <f t="shared" si="4"/>
        <v>92</v>
      </c>
      <c r="AI2" s="13">
        <f t="shared" si="4"/>
        <v>51</v>
      </c>
      <c r="AJ2" s="13">
        <f t="shared" si="4"/>
        <v>85</v>
      </c>
      <c r="AK2" s="13">
        <f t="shared" si="4"/>
        <v>0</v>
      </c>
      <c r="AL2" s="13">
        <f t="shared" si="4"/>
        <v>0</v>
      </c>
      <c r="AM2" s="13">
        <f t="shared" si="4"/>
        <v>1075</v>
      </c>
      <c r="AN2" s="88">
        <f>AM2+AM3</f>
        <v>1964</v>
      </c>
      <c r="AP2" s="83"/>
      <c r="AQ2" s="55" t="s">
        <v>0</v>
      </c>
      <c r="AR2" s="13">
        <f t="shared" ref="AR2:BG2" si="5">SUMIF($C$6:$C$49,"ущерб",AR6:AR49)</f>
        <v>60</v>
      </c>
      <c r="AS2" s="13">
        <f t="shared" si="5"/>
        <v>74</v>
      </c>
      <c r="AT2" s="13">
        <f t="shared" si="5"/>
        <v>96</v>
      </c>
      <c r="AU2" s="13">
        <f t="shared" si="5"/>
        <v>70</v>
      </c>
      <c r="AV2" s="13">
        <f t="shared" si="5"/>
        <v>80</v>
      </c>
      <c r="AW2" s="13">
        <f t="shared" si="5"/>
        <v>56</v>
      </c>
      <c r="AX2" s="13">
        <f t="shared" si="5"/>
        <v>87</v>
      </c>
      <c r="AY2" s="13">
        <f t="shared" si="5"/>
        <v>96</v>
      </c>
      <c r="AZ2" s="13">
        <f t="shared" si="5"/>
        <v>74</v>
      </c>
      <c r="BA2" s="13">
        <f t="shared" si="5"/>
        <v>83</v>
      </c>
      <c r="BB2" s="13">
        <f t="shared" si="5"/>
        <v>80</v>
      </c>
      <c r="BC2" s="13">
        <f t="shared" si="5"/>
        <v>37</v>
      </c>
      <c r="BD2" s="13">
        <f t="shared" si="5"/>
        <v>69</v>
      </c>
      <c r="BE2" s="13">
        <f t="shared" si="5"/>
        <v>0</v>
      </c>
      <c r="BF2" s="13">
        <f t="shared" si="5"/>
        <v>0</v>
      </c>
      <c r="BG2" s="71">
        <f t="shared" si="5"/>
        <v>962</v>
      </c>
      <c r="BH2" s="87">
        <f>BG2+BG3</f>
        <v>1646</v>
      </c>
    </row>
    <row r="3" spans="1:60" ht="19.8" customHeight="1" x14ac:dyDescent="0.3">
      <c r="B3" s="55" t="s">
        <v>1</v>
      </c>
      <c r="C3" s="12" t="s">
        <v>1</v>
      </c>
      <c r="D3" s="13">
        <f t="shared" ref="D3:S3" si="6">SUMIF($C$6:$C$49,"вероятность",D6:D49)</f>
        <v>79</v>
      </c>
      <c r="E3" s="13">
        <f t="shared" si="6"/>
        <v>75</v>
      </c>
      <c r="F3" s="13">
        <f t="shared" si="6"/>
        <v>78</v>
      </c>
      <c r="G3" s="13">
        <f t="shared" si="6"/>
        <v>58</v>
      </c>
      <c r="H3" s="13">
        <f t="shared" si="6"/>
        <v>64</v>
      </c>
      <c r="I3" s="13">
        <f t="shared" si="6"/>
        <v>80</v>
      </c>
      <c r="J3" s="13">
        <f t="shared" si="6"/>
        <v>60</v>
      </c>
      <c r="K3" s="13">
        <f t="shared" si="6"/>
        <v>76</v>
      </c>
      <c r="L3" s="13">
        <f t="shared" si="6"/>
        <v>76</v>
      </c>
      <c r="M3" s="13">
        <f t="shared" si="6"/>
        <v>70</v>
      </c>
      <c r="N3" s="13">
        <f t="shared" si="6"/>
        <v>64</v>
      </c>
      <c r="O3" s="13">
        <f t="shared" si="6"/>
        <v>43</v>
      </c>
      <c r="P3" s="13">
        <f t="shared" si="6"/>
        <v>62</v>
      </c>
      <c r="Q3" s="13">
        <f t="shared" si="6"/>
        <v>0</v>
      </c>
      <c r="R3" s="13">
        <f t="shared" si="6"/>
        <v>0</v>
      </c>
      <c r="S3" s="67">
        <f t="shared" si="6"/>
        <v>885</v>
      </c>
      <c r="T3" s="88"/>
      <c r="V3" s="55" t="s">
        <v>1</v>
      </c>
      <c r="W3" s="55" t="s">
        <v>1</v>
      </c>
      <c r="X3" s="13">
        <f t="shared" ref="X3:AM3" si="7">SUMIF($C$6:$C$49,"вероятность",X6:X49)</f>
        <v>50</v>
      </c>
      <c r="Y3" s="13">
        <f t="shared" si="7"/>
        <v>66</v>
      </c>
      <c r="Z3" s="13">
        <f t="shared" si="7"/>
        <v>77</v>
      </c>
      <c r="AA3" s="13">
        <f t="shared" si="7"/>
        <v>75</v>
      </c>
      <c r="AB3" s="13">
        <f t="shared" si="7"/>
        <v>83</v>
      </c>
      <c r="AC3" s="13">
        <f t="shared" si="7"/>
        <v>75</v>
      </c>
      <c r="AD3" s="13">
        <f t="shared" si="7"/>
        <v>76</v>
      </c>
      <c r="AE3" s="13">
        <f t="shared" si="7"/>
        <v>89</v>
      </c>
      <c r="AF3" s="13">
        <f t="shared" si="7"/>
        <v>60</v>
      </c>
      <c r="AG3" s="13">
        <f t="shared" si="7"/>
        <v>60</v>
      </c>
      <c r="AH3" s="13">
        <f t="shared" si="7"/>
        <v>68</v>
      </c>
      <c r="AI3" s="13">
        <f t="shared" si="7"/>
        <v>45</v>
      </c>
      <c r="AJ3" s="13">
        <f t="shared" si="7"/>
        <v>65</v>
      </c>
      <c r="AK3" s="13">
        <f t="shared" si="7"/>
        <v>0</v>
      </c>
      <c r="AL3" s="13">
        <f t="shared" si="7"/>
        <v>0</v>
      </c>
      <c r="AM3" s="13">
        <f t="shared" si="7"/>
        <v>889</v>
      </c>
      <c r="AN3" s="88"/>
      <c r="AP3" s="83"/>
      <c r="AQ3" s="55" t="s">
        <v>1</v>
      </c>
      <c r="AR3" s="13">
        <f t="shared" ref="AR3:BG3" si="8">SUMIF($C$6:$C$49,"вероятность",AR6:AR49)</f>
        <v>33</v>
      </c>
      <c r="AS3" s="13">
        <f t="shared" si="8"/>
        <v>55</v>
      </c>
      <c r="AT3" s="13">
        <f t="shared" si="8"/>
        <v>61</v>
      </c>
      <c r="AU3" s="13">
        <f t="shared" si="8"/>
        <v>48</v>
      </c>
      <c r="AV3" s="13">
        <f t="shared" si="8"/>
        <v>58</v>
      </c>
      <c r="AW3" s="13">
        <f t="shared" si="8"/>
        <v>56</v>
      </c>
      <c r="AX3" s="13">
        <f t="shared" si="8"/>
        <v>64</v>
      </c>
      <c r="AY3" s="13">
        <f t="shared" si="8"/>
        <v>72</v>
      </c>
      <c r="AZ3" s="13">
        <f t="shared" si="8"/>
        <v>54</v>
      </c>
      <c r="BA3" s="13">
        <f t="shared" si="8"/>
        <v>53</v>
      </c>
      <c r="BB3" s="13">
        <f t="shared" si="8"/>
        <v>51</v>
      </c>
      <c r="BC3" s="13">
        <f t="shared" si="8"/>
        <v>29</v>
      </c>
      <c r="BD3" s="13">
        <f t="shared" si="8"/>
        <v>50</v>
      </c>
      <c r="BE3" s="13">
        <f t="shared" si="8"/>
        <v>0</v>
      </c>
      <c r="BF3" s="13">
        <f t="shared" si="8"/>
        <v>0</v>
      </c>
      <c r="BG3" s="71">
        <f t="shared" si="8"/>
        <v>684</v>
      </c>
      <c r="BH3" s="87"/>
    </row>
    <row r="5" spans="1:60" ht="38.4" customHeight="1" x14ac:dyDescent="0.3">
      <c r="A5" s="18"/>
      <c r="B5" s="2" t="s">
        <v>72</v>
      </c>
      <c r="C5" s="2" t="s">
        <v>66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53" t="s">
        <v>222</v>
      </c>
      <c r="T5" s="53" t="s">
        <v>55</v>
      </c>
      <c r="V5" s="2" t="s">
        <v>72</v>
      </c>
      <c r="W5" s="2" t="s">
        <v>66</v>
      </c>
      <c r="X5" s="2" t="s">
        <v>3</v>
      </c>
      <c r="Y5" s="2" t="s">
        <v>4</v>
      </c>
      <c r="Z5" s="2" t="s">
        <v>5</v>
      </c>
      <c r="AA5" s="2" t="s">
        <v>6</v>
      </c>
      <c r="AB5" s="2" t="s">
        <v>7</v>
      </c>
      <c r="AC5" s="2" t="s">
        <v>8</v>
      </c>
      <c r="AD5" s="2" t="s">
        <v>9</v>
      </c>
      <c r="AE5" s="2" t="s">
        <v>10</v>
      </c>
      <c r="AF5" s="2" t="s">
        <v>11</v>
      </c>
      <c r="AG5" s="2" t="s">
        <v>12</v>
      </c>
      <c r="AH5" s="2" t="s">
        <v>13</v>
      </c>
      <c r="AI5" s="2" t="s">
        <v>14</v>
      </c>
      <c r="AJ5" s="2" t="s">
        <v>15</v>
      </c>
      <c r="AK5" s="2" t="s">
        <v>16</v>
      </c>
      <c r="AL5" s="2" t="s">
        <v>17</v>
      </c>
      <c r="AM5" s="53" t="s">
        <v>73</v>
      </c>
      <c r="AN5" s="53" t="s">
        <v>55</v>
      </c>
      <c r="AP5" s="2" t="s">
        <v>72</v>
      </c>
      <c r="AQ5" s="2" t="s">
        <v>66</v>
      </c>
      <c r="AR5" s="2" t="s">
        <v>3</v>
      </c>
      <c r="AS5" s="2" t="s">
        <v>4</v>
      </c>
      <c r="AT5" s="2" t="s">
        <v>5</v>
      </c>
      <c r="AU5" s="2" t="s">
        <v>6</v>
      </c>
      <c r="AV5" s="2" t="s">
        <v>7</v>
      </c>
      <c r="AW5" s="2" t="s">
        <v>8</v>
      </c>
      <c r="AX5" s="2" t="s">
        <v>9</v>
      </c>
      <c r="AY5" s="2" t="s">
        <v>10</v>
      </c>
      <c r="AZ5" s="2" t="s">
        <v>11</v>
      </c>
      <c r="BA5" s="2" t="s">
        <v>12</v>
      </c>
      <c r="BB5" s="2" t="s">
        <v>13</v>
      </c>
      <c r="BC5" s="2" t="s">
        <v>14</v>
      </c>
      <c r="BD5" s="2" t="s">
        <v>15</v>
      </c>
      <c r="BE5" s="2" t="s">
        <v>16</v>
      </c>
      <c r="BF5" s="2" t="s">
        <v>17</v>
      </c>
      <c r="BG5" s="72" t="s">
        <v>73</v>
      </c>
      <c r="BH5" s="53" t="s">
        <v>55</v>
      </c>
    </row>
    <row r="6" spans="1:60" x14ac:dyDescent="0.3">
      <c r="A6" s="79" t="s">
        <v>2</v>
      </c>
      <c r="B6" s="79" t="s">
        <v>144</v>
      </c>
      <c r="C6" s="2" t="s">
        <v>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4</v>
      </c>
      <c r="P6" s="2">
        <v>5</v>
      </c>
      <c r="Q6" s="2"/>
      <c r="R6" s="2"/>
      <c r="S6" s="69">
        <f>SUM(D6:P6)</f>
        <v>64</v>
      </c>
      <c r="T6" s="85">
        <f>S6+S7</f>
        <v>124</v>
      </c>
      <c r="V6" s="79" t="s">
        <v>144</v>
      </c>
      <c r="W6" s="2" t="s">
        <v>0</v>
      </c>
      <c r="X6" s="2">
        <v>5</v>
      </c>
      <c r="Y6" s="2">
        <v>5</v>
      </c>
      <c r="Z6" s="2">
        <v>5</v>
      </c>
      <c r="AA6" s="2">
        <v>5</v>
      </c>
      <c r="AB6" s="2">
        <v>5</v>
      </c>
      <c r="AC6" s="2">
        <v>1</v>
      </c>
      <c r="AD6" s="2">
        <v>5</v>
      </c>
      <c r="AE6" s="2">
        <v>5</v>
      </c>
      <c r="AF6" s="2">
        <v>5</v>
      </c>
      <c r="AG6" s="2">
        <v>5</v>
      </c>
      <c r="AH6" s="2">
        <v>5</v>
      </c>
      <c r="AI6" s="2">
        <v>3</v>
      </c>
      <c r="AJ6" s="2">
        <v>5</v>
      </c>
      <c r="AK6" s="2"/>
      <c r="AL6" s="2"/>
      <c r="AM6" s="69">
        <f>SUM(X6:AJ6)</f>
        <v>59</v>
      </c>
      <c r="AN6" s="85">
        <f>AM6+AM7</f>
        <v>92</v>
      </c>
      <c r="AP6" s="79" t="s">
        <v>144</v>
      </c>
      <c r="AQ6" s="2" t="s">
        <v>0</v>
      </c>
      <c r="AR6" s="2">
        <v>5</v>
      </c>
      <c r="AS6" s="2">
        <v>4</v>
      </c>
      <c r="AT6" s="2">
        <v>5</v>
      </c>
      <c r="AU6" s="2">
        <v>1</v>
      </c>
      <c r="AV6" s="2">
        <v>5</v>
      </c>
      <c r="AW6" s="2">
        <v>1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2</v>
      </c>
      <c r="BD6" s="2">
        <v>3</v>
      </c>
      <c r="BE6" s="2"/>
      <c r="BF6" s="2"/>
      <c r="BG6" s="69">
        <f>SUM(AR6:BF6)</f>
        <v>51</v>
      </c>
      <c r="BH6" s="86">
        <f>BG6+BG7</f>
        <v>77</v>
      </c>
    </row>
    <row r="7" spans="1:60" x14ac:dyDescent="0.3">
      <c r="A7" s="79"/>
      <c r="B7" s="79"/>
      <c r="C7" s="2" t="s">
        <v>1</v>
      </c>
      <c r="D7" s="2">
        <v>5</v>
      </c>
      <c r="E7" s="2">
        <v>5</v>
      </c>
      <c r="F7" s="2">
        <v>4</v>
      </c>
      <c r="G7" s="2">
        <v>5</v>
      </c>
      <c r="H7" s="2">
        <v>5</v>
      </c>
      <c r="I7" s="2">
        <v>5</v>
      </c>
      <c r="J7" s="2">
        <v>4</v>
      </c>
      <c r="K7" s="2">
        <v>5</v>
      </c>
      <c r="L7" s="2">
        <v>5</v>
      </c>
      <c r="M7" s="2">
        <v>4</v>
      </c>
      <c r="N7" s="2">
        <v>5</v>
      </c>
      <c r="O7" s="2">
        <v>3</v>
      </c>
      <c r="P7" s="2">
        <v>5</v>
      </c>
      <c r="Q7" s="2"/>
      <c r="R7" s="2"/>
      <c r="S7" s="69">
        <f t="shared" ref="S7:S49" si="9">SUM(D7:P7)</f>
        <v>60</v>
      </c>
      <c r="T7" s="85"/>
      <c r="V7" s="79"/>
      <c r="W7" s="2" t="s">
        <v>1</v>
      </c>
      <c r="X7" s="2">
        <v>2</v>
      </c>
      <c r="Y7" s="2">
        <v>2</v>
      </c>
      <c r="Z7" s="2">
        <v>1</v>
      </c>
      <c r="AA7" s="2">
        <v>4</v>
      </c>
      <c r="AB7" s="2">
        <v>1</v>
      </c>
      <c r="AC7" s="2">
        <v>4</v>
      </c>
      <c r="AD7" s="2">
        <v>3</v>
      </c>
      <c r="AE7" s="2">
        <v>4</v>
      </c>
      <c r="AF7" s="2">
        <v>3</v>
      </c>
      <c r="AG7" s="2">
        <v>3</v>
      </c>
      <c r="AH7" s="2">
        <v>3</v>
      </c>
      <c r="AI7" s="2">
        <v>2</v>
      </c>
      <c r="AJ7" s="2">
        <v>1</v>
      </c>
      <c r="AK7" s="2"/>
      <c r="AL7" s="2"/>
      <c r="AM7" s="69">
        <f t="shared" ref="AM7:AM49" si="10">SUM(X7:AJ7)</f>
        <v>33</v>
      </c>
      <c r="AN7" s="85"/>
      <c r="AP7" s="79"/>
      <c r="AQ7" s="2" t="s">
        <v>1</v>
      </c>
      <c r="AR7" s="2">
        <v>1</v>
      </c>
      <c r="AS7" s="2">
        <v>2</v>
      </c>
      <c r="AT7" s="2">
        <v>2</v>
      </c>
      <c r="AU7" s="2">
        <v>2</v>
      </c>
      <c r="AV7" s="2">
        <v>1</v>
      </c>
      <c r="AW7" s="2">
        <v>2</v>
      </c>
      <c r="AX7" s="2">
        <v>3</v>
      </c>
      <c r="AY7" s="2">
        <v>3</v>
      </c>
      <c r="AZ7" s="2">
        <v>2</v>
      </c>
      <c r="BA7" s="2">
        <v>3</v>
      </c>
      <c r="BB7" s="2">
        <v>2</v>
      </c>
      <c r="BC7" s="2">
        <v>2</v>
      </c>
      <c r="BD7" s="2">
        <v>1</v>
      </c>
      <c r="BE7" s="2"/>
      <c r="BF7" s="2"/>
      <c r="BG7" s="69">
        <f t="shared" ref="BG7:BG49" si="11">SUM(AR7:BF7)</f>
        <v>26</v>
      </c>
      <c r="BH7" s="86"/>
    </row>
    <row r="8" spans="1:60" x14ac:dyDescent="0.3">
      <c r="A8" s="79" t="s">
        <v>18</v>
      </c>
      <c r="B8" s="79" t="s">
        <v>145</v>
      </c>
      <c r="C8" s="2" t="s">
        <v>0</v>
      </c>
      <c r="D8" s="2">
        <v>5</v>
      </c>
      <c r="E8" s="2">
        <v>5</v>
      </c>
      <c r="F8" s="2">
        <v>5</v>
      </c>
      <c r="G8" s="2">
        <v>4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4</v>
      </c>
      <c r="P8" s="2">
        <v>5</v>
      </c>
      <c r="Q8" s="2"/>
      <c r="R8" s="2"/>
      <c r="S8" s="69">
        <f t="shared" si="9"/>
        <v>63</v>
      </c>
      <c r="T8" s="85">
        <f>S8+S9</f>
        <v>114</v>
      </c>
      <c r="V8" s="79" t="s">
        <v>145</v>
      </c>
      <c r="W8" s="2" t="s">
        <v>0</v>
      </c>
      <c r="X8" s="2">
        <v>5</v>
      </c>
      <c r="Y8" s="2">
        <v>5</v>
      </c>
      <c r="Z8" s="2">
        <v>5</v>
      </c>
      <c r="AA8" s="2">
        <v>4</v>
      </c>
      <c r="AB8" s="2">
        <v>5</v>
      </c>
      <c r="AC8" s="2">
        <v>3</v>
      </c>
      <c r="AD8" s="2">
        <v>2</v>
      </c>
      <c r="AE8" s="2">
        <v>5</v>
      </c>
      <c r="AF8" s="2">
        <v>5</v>
      </c>
      <c r="AG8" s="2">
        <v>5</v>
      </c>
      <c r="AH8" s="2">
        <v>5</v>
      </c>
      <c r="AI8" s="2">
        <v>3</v>
      </c>
      <c r="AJ8" s="2">
        <v>5</v>
      </c>
      <c r="AK8" s="2"/>
      <c r="AL8" s="2"/>
      <c r="AM8" s="69">
        <f t="shared" si="10"/>
        <v>57</v>
      </c>
      <c r="AN8" s="84">
        <f>AM8+AM9</f>
        <v>98</v>
      </c>
      <c r="AP8" s="79" t="s">
        <v>145</v>
      </c>
      <c r="AQ8" s="2" t="s">
        <v>0</v>
      </c>
      <c r="AR8" s="2">
        <v>5</v>
      </c>
      <c r="AS8" s="2">
        <v>4</v>
      </c>
      <c r="AT8" s="2">
        <v>5</v>
      </c>
      <c r="AU8" s="2">
        <v>2</v>
      </c>
      <c r="AV8" s="2">
        <v>5</v>
      </c>
      <c r="AW8" s="2">
        <v>2</v>
      </c>
      <c r="AX8" s="2">
        <v>2</v>
      </c>
      <c r="AY8" s="2">
        <v>5</v>
      </c>
      <c r="AZ8" s="2">
        <v>5</v>
      </c>
      <c r="BA8" s="2">
        <v>5</v>
      </c>
      <c r="BB8" s="2">
        <v>5</v>
      </c>
      <c r="BC8" s="2">
        <v>2</v>
      </c>
      <c r="BD8" s="2">
        <v>3</v>
      </c>
      <c r="BE8" s="2"/>
      <c r="BF8" s="2"/>
      <c r="BG8" s="69">
        <f t="shared" si="11"/>
        <v>50</v>
      </c>
      <c r="BH8" s="86">
        <f t="shared" ref="BH8" si="12">BG8+BG9</f>
        <v>79</v>
      </c>
    </row>
    <row r="9" spans="1:60" x14ac:dyDescent="0.3">
      <c r="A9" s="79"/>
      <c r="B9" s="79"/>
      <c r="C9" s="2" t="s">
        <v>1</v>
      </c>
      <c r="D9" s="2">
        <v>4</v>
      </c>
      <c r="E9" s="2">
        <v>5</v>
      </c>
      <c r="F9" s="2">
        <v>4</v>
      </c>
      <c r="G9" s="2">
        <v>3</v>
      </c>
      <c r="H9" s="2">
        <v>5</v>
      </c>
      <c r="I9" s="2">
        <v>5</v>
      </c>
      <c r="J9" s="2">
        <v>5</v>
      </c>
      <c r="K9" s="2">
        <v>3</v>
      </c>
      <c r="L9" s="2">
        <v>4</v>
      </c>
      <c r="M9" s="2">
        <v>5</v>
      </c>
      <c r="N9" s="2">
        <v>2</v>
      </c>
      <c r="O9" s="2">
        <v>3</v>
      </c>
      <c r="P9" s="2">
        <v>3</v>
      </c>
      <c r="Q9" s="2"/>
      <c r="R9" s="2"/>
      <c r="S9" s="69">
        <f t="shared" si="9"/>
        <v>51</v>
      </c>
      <c r="T9" s="85"/>
      <c r="V9" s="79"/>
      <c r="W9" s="2" t="s">
        <v>1</v>
      </c>
      <c r="X9" s="2">
        <v>2</v>
      </c>
      <c r="Y9" s="2">
        <v>2</v>
      </c>
      <c r="Z9" s="2">
        <v>3</v>
      </c>
      <c r="AA9" s="2">
        <v>2</v>
      </c>
      <c r="AB9" s="2">
        <v>5</v>
      </c>
      <c r="AC9" s="2">
        <v>3</v>
      </c>
      <c r="AD9" s="2">
        <v>3</v>
      </c>
      <c r="AE9" s="2">
        <v>3</v>
      </c>
      <c r="AF9" s="2">
        <v>3</v>
      </c>
      <c r="AG9" s="2">
        <v>4</v>
      </c>
      <c r="AH9" s="2">
        <v>5</v>
      </c>
      <c r="AI9" s="2">
        <v>2</v>
      </c>
      <c r="AJ9" s="2">
        <v>4</v>
      </c>
      <c r="AK9" s="2"/>
      <c r="AL9" s="2"/>
      <c r="AM9" s="69">
        <f t="shared" si="10"/>
        <v>41</v>
      </c>
      <c r="AN9" s="84"/>
      <c r="AP9" s="79"/>
      <c r="AQ9" s="2" t="s">
        <v>1</v>
      </c>
      <c r="AR9" s="2">
        <v>1</v>
      </c>
      <c r="AS9" s="2">
        <v>2</v>
      </c>
      <c r="AT9" s="2">
        <v>2</v>
      </c>
      <c r="AU9" s="2">
        <v>2</v>
      </c>
      <c r="AV9" s="2">
        <v>3</v>
      </c>
      <c r="AW9" s="2">
        <v>2</v>
      </c>
      <c r="AX9" s="2">
        <v>3</v>
      </c>
      <c r="AY9" s="2">
        <v>3</v>
      </c>
      <c r="AZ9" s="2">
        <v>2</v>
      </c>
      <c r="BA9" s="2">
        <v>3</v>
      </c>
      <c r="BB9" s="2">
        <v>2</v>
      </c>
      <c r="BC9" s="2">
        <v>2</v>
      </c>
      <c r="BD9" s="2">
        <v>2</v>
      </c>
      <c r="BE9" s="2"/>
      <c r="BF9" s="2"/>
      <c r="BG9" s="69">
        <f t="shared" si="11"/>
        <v>29</v>
      </c>
      <c r="BH9" s="86"/>
    </row>
    <row r="10" spans="1:60" x14ac:dyDescent="0.3">
      <c r="A10" s="79" t="s">
        <v>19</v>
      </c>
      <c r="B10" s="79" t="s">
        <v>146</v>
      </c>
      <c r="C10" s="2" t="s">
        <v>0</v>
      </c>
      <c r="D10" s="2">
        <v>5</v>
      </c>
      <c r="E10" s="2">
        <v>4</v>
      </c>
      <c r="F10" s="2">
        <v>5</v>
      </c>
      <c r="G10" s="2">
        <v>5</v>
      </c>
      <c r="H10" s="2">
        <v>5</v>
      </c>
      <c r="I10" s="2">
        <v>1</v>
      </c>
      <c r="J10" s="2">
        <v>4</v>
      </c>
      <c r="K10" s="2">
        <v>5</v>
      </c>
      <c r="L10" s="2">
        <v>4</v>
      </c>
      <c r="M10" s="2">
        <v>4</v>
      </c>
      <c r="N10" s="2">
        <v>4</v>
      </c>
      <c r="O10" s="2">
        <v>3</v>
      </c>
      <c r="P10" s="2">
        <v>4</v>
      </c>
      <c r="Q10" s="2"/>
      <c r="R10" s="2"/>
      <c r="S10" s="69">
        <f t="shared" si="9"/>
        <v>53</v>
      </c>
      <c r="T10" s="85">
        <f>S10+S11</f>
        <v>97</v>
      </c>
      <c r="V10" s="79" t="s">
        <v>146</v>
      </c>
      <c r="W10" s="2" t="s">
        <v>0</v>
      </c>
      <c r="X10" s="2">
        <v>5</v>
      </c>
      <c r="Y10" s="2">
        <v>5</v>
      </c>
      <c r="Z10" s="2">
        <v>5</v>
      </c>
      <c r="AA10" s="2">
        <v>5</v>
      </c>
      <c r="AB10" s="2">
        <v>5</v>
      </c>
      <c r="AC10" s="2">
        <v>3</v>
      </c>
      <c r="AD10" s="2">
        <v>5</v>
      </c>
      <c r="AE10" s="2">
        <v>5</v>
      </c>
      <c r="AF10" s="2">
        <v>4</v>
      </c>
      <c r="AG10" s="2">
        <v>4</v>
      </c>
      <c r="AH10" s="2">
        <v>4</v>
      </c>
      <c r="AI10" s="2">
        <v>2</v>
      </c>
      <c r="AJ10" s="2">
        <v>4</v>
      </c>
      <c r="AK10" s="2"/>
      <c r="AL10" s="2"/>
      <c r="AM10" s="69">
        <f t="shared" si="10"/>
        <v>56</v>
      </c>
      <c r="AN10" s="84">
        <f>AM10+AM11</f>
        <v>95</v>
      </c>
      <c r="AP10" s="79" t="s">
        <v>146</v>
      </c>
      <c r="AQ10" s="2" t="s">
        <v>0</v>
      </c>
      <c r="AR10" s="2">
        <v>5</v>
      </c>
      <c r="AS10" s="2">
        <v>4</v>
      </c>
      <c r="AT10" s="2">
        <v>5</v>
      </c>
      <c r="AU10" s="2">
        <v>5</v>
      </c>
      <c r="AV10" s="2">
        <v>5</v>
      </c>
      <c r="AW10" s="2">
        <v>1</v>
      </c>
      <c r="AX10" s="2">
        <v>5</v>
      </c>
      <c r="AY10" s="2">
        <v>5</v>
      </c>
      <c r="AZ10" s="2">
        <v>4</v>
      </c>
      <c r="BA10" s="2">
        <v>4</v>
      </c>
      <c r="BB10" s="2">
        <v>4</v>
      </c>
      <c r="BC10" s="2">
        <v>1</v>
      </c>
      <c r="BD10" s="2">
        <v>3</v>
      </c>
      <c r="BE10" s="2"/>
      <c r="BF10" s="2"/>
      <c r="BG10" s="69">
        <f t="shared" si="11"/>
        <v>51</v>
      </c>
      <c r="BH10" s="86">
        <f t="shared" ref="BH10" si="13">BG10+BG11</f>
        <v>83</v>
      </c>
    </row>
    <row r="11" spans="1:60" x14ac:dyDescent="0.3">
      <c r="A11" s="79"/>
      <c r="B11" s="79"/>
      <c r="C11" s="2" t="s">
        <v>1</v>
      </c>
      <c r="D11" s="2">
        <v>5</v>
      </c>
      <c r="E11" s="2">
        <v>3</v>
      </c>
      <c r="F11" s="2">
        <v>4</v>
      </c>
      <c r="G11" s="2">
        <v>1</v>
      </c>
      <c r="H11" s="2">
        <v>5</v>
      </c>
      <c r="I11" s="2">
        <v>2</v>
      </c>
      <c r="J11" s="2">
        <v>3</v>
      </c>
      <c r="K11" s="2">
        <v>3</v>
      </c>
      <c r="L11" s="2">
        <v>5</v>
      </c>
      <c r="M11" s="2">
        <v>3</v>
      </c>
      <c r="N11" s="2">
        <v>4</v>
      </c>
      <c r="O11" s="2">
        <v>3</v>
      </c>
      <c r="P11" s="2">
        <v>3</v>
      </c>
      <c r="Q11" s="2"/>
      <c r="R11" s="2"/>
      <c r="S11" s="69">
        <f t="shared" si="9"/>
        <v>44</v>
      </c>
      <c r="T11" s="85"/>
      <c r="V11" s="79"/>
      <c r="W11" s="2" t="s">
        <v>1</v>
      </c>
      <c r="X11" s="2">
        <v>2</v>
      </c>
      <c r="Y11" s="2">
        <v>2</v>
      </c>
      <c r="Z11" s="2">
        <v>3</v>
      </c>
      <c r="AA11" s="2">
        <v>3</v>
      </c>
      <c r="AB11" s="2">
        <v>3</v>
      </c>
      <c r="AC11" s="2">
        <v>4</v>
      </c>
      <c r="AD11" s="2">
        <v>5</v>
      </c>
      <c r="AE11" s="2">
        <v>3</v>
      </c>
      <c r="AF11" s="2">
        <v>4</v>
      </c>
      <c r="AG11" s="2">
        <v>3</v>
      </c>
      <c r="AH11" s="2">
        <v>3</v>
      </c>
      <c r="AI11" s="2">
        <v>2</v>
      </c>
      <c r="AJ11" s="2">
        <v>2</v>
      </c>
      <c r="AK11" s="2"/>
      <c r="AL11" s="2"/>
      <c r="AM11" s="69">
        <f t="shared" si="10"/>
        <v>39</v>
      </c>
      <c r="AN11" s="84"/>
      <c r="AP11" s="79"/>
      <c r="AQ11" s="2" t="s">
        <v>1</v>
      </c>
      <c r="AR11" s="2">
        <v>1</v>
      </c>
      <c r="AS11" s="2">
        <v>2</v>
      </c>
      <c r="AT11" s="2">
        <v>3</v>
      </c>
      <c r="AU11" s="2">
        <v>2</v>
      </c>
      <c r="AV11" s="2">
        <v>3</v>
      </c>
      <c r="AW11" s="2">
        <v>2</v>
      </c>
      <c r="AX11" s="2">
        <v>4</v>
      </c>
      <c r="AY11" s="2">
        <v>3</v>
      </c>
      <c r="AZ11" s="2">
        <v>3</v>
      </c>
      <c r="BA11" s="2">
        <v>3</v>
      </c>
      <c r="BB11" s="2">
        <v>2</v>
      </c>
      <c r="BC11" s="2">
        <v>2</v>
      </c>
      <c r="BD11" s="2">
        <v>2</v>
      </c>
      <c r="BE11" s="2"/>
      <c r="BF11" s="2"/>
      <c r="BG11" s="69">
        <f t="shared" si="11"/>
        <v>32</v>
      </c>
      <c r="BH11" s="86"/>
    </row>
    <row r="12" spans="1:60" x14ac:dyDescent="0.3">
      <c r="A12" s="79" t="s">
        <v>20</v>
      </c>
      <c r="B12" s="79" t="s">
        <v>147</v>
      </c>
      <c r="C12" s="2" t="s">
        <v>0</v>
      </c>
      <c r="D12" s="2">
        <v>4</v>
      </c>
      <c r="E12" s="2">
        <v>3</v>
      </c>
      <c r="F12" s="2">
        <v>3</v>
      </c>
      <c r="G12" s="2">
        <v>3</v>
      </c>
      <c r="H12" s="2">
        <v>4</v>
      </c>
      <c r="I12" s="2">
        <v>2</v>
      </c>
      <c r="J12" s="2">
        <v>3</v>
      </c>
      <c r="K12" s="2">
        <v>4</v>
      </c>
      <c r="L12" s="2">
        <v>4</v>
      </c>
      <c r="M12" s="2">
        <v>4</v>
      </c>
      <c r="N12" s="2">
        <v>3</v>
      </c>
      <c r="O12" s="2">
        <v>2</v>
      </c>
      <c r="P12" s="2">
        <v>4</v>
      </c>
      <c r="Q12" s="2"/>
      <c r="R12" s="2"/>
      <c r="S12" s="69">
        <f t="shared" si="9"/>
        <v>43</v>
      </c>
      <c r="T12" s="85">
        <f t="shared" ref="T12" si="14">S12+S13</f>
        <v>78</v>
      </c>
      <c r="V12" s="79" t="s">
        <v>147</v>
      </c>
      <c r="W12" s="2" t="s">
        <v>0</v>
      </c>
      <c r="X12" s="2">
        <v>4</v>
      </c>
      <c r="Y12" s="2">
        <v>3</v>
      </c>
      <c r="Z12" s="2">
        <v>3</v>
      </c>
      <c r="AA12" s="2">
        <v>3</v>
      </c>
      <c r="AB12" s="2">
        <v>4</v>
      </c>
      <c r="AC12" s="2">
        <v>1</v>
      </c>
      <c r="AD12" s="2">
        <v>4</v>
      </c>
      <c r="AE12" s="2">
        <v>4</v>
      </c>
      <c r="AF12" s="2">
        <v>4</v>
      </c>
      <c r="AG12" s="2">
        <v>4</v>
      </c>
      <c r="AH12" s="2">
        <v>3</v>
      </c>
      <c r="AI12" s="2">
        <v>2</v>
      </c>
      <c r="AJ12" s="2">
        <v>4</v>
      </c>
      <c r="AK12" s="2"/>
      <c r="AL12" s="2"/>
      <c r="AM12" s="69">
        <f t="shared" si="10"/>
        <v>43</v>
      </c>
      <c r="AN12" s="84">
        <f t="shared" ref="AN12" si="15">AM12+AM13</f>
        <v>70</v>
      </c>
      <c r="AP12" s="79" t="s">
        <v>147</v>
      </c>
      <c r="AQ12" s="2" t="s">
        <v>0</v>
      </c>
      <c r="AR12" s="2">
        <v>4</v>
      </c>
      <c r="AS12" s="2">
        <v>3</v>
      </c>
      <c r="AT12" s="2">
        <v>3</v>
      </c>
      <c r="AU12" s="2">
        <v>3</v>
      </c>
      <c r="AV12" s="2">
        <v>4</v>
      </c>
      <c r="AW12" s="2">
        <v>1</v>
      </c>
      <c r="AX12" s="2">
        <v>4</v>
      </c>
      <c r="AY12" s="2">
        <v>4</v>
      </c>
      <c r="AZ12" s="2">
        <v>4</v>
      </c>
      <c r="BA12" s="2">
        <v>4</v>
      </c>
      <c r="BB12" s="2">
        <v>3</v>
      </c>
      <c r="BC12" s="2">
        <v>2</v>
      </c>
      <c r="BD12" s="2">
        <v>3</v>
      </c>
      <c r="BE12" s="2"/>
      <c r="BF12" s="2"/>
      <c r="BG12" s="69">
        <f t="shared" si="11"/>
        <v>42</v>
      </c>
      <c r="BH12" s="86">
        <f t="shared" ref="BH12" si="16">BG12+BG13</f>
        <v>66</v>
      </c>
    </row>
    <row r="13" spans="1:60" ht="25.2" customHeight="1" x14ac:dyDescent="0.3">
      <c r="A13" s="79"/>
      <c r="B13" s="79"/>
      <c r="C13" s="2" t="s">
        <v>1</v>
      </c>
      <c r="D13" s="2">
        <v>4</v>
      </c>
      <c r="E13" s="2">
        <v>4</v>
      </c>
      <c r="F13" s="2">
        <v>3</v>
      </c>
      <c r="G13" s="2">
        <v>1</v>
      </c>
      <c r="H13" s="2">
        <v>1</v>
      </c>
      <c r="I13" s="2">
        <v>3</v>
      </c>
      <c r="J13" s="2">
        <v>2</v>
      </c>
      <c r="K13" s="2">
        <v>2</v>
      </c>
      <c r="L13" s="2">
        <v>3</v>
      </c>
      <c r="M13" s="2">
        <v>3</v>
      </c>
      <c r="N13" s="2">
        <v>4</v>
      </c>
      <c r="O13" s="2">
        <v>2</v>
      </c>
      <c r="P13" s="2">
        <v>3</v>
      </c>
      <c r="Q13" s="2"/>
      <c r="R13" s="2"/>
      <c r="S13" s="69">
        <f t="shared" si="9"/>
        <v>35</v>
      </c>
      <c r="T13" s="85"/>
      <c r="V13" s="79"/>
      <c r="W13" s="2" t="s">
        <v>1</v>
      </c>
      <c r="X13" s="2">
        <v>1</v>
      </c>
      <c r="Y13" s="2">
        <v>1</v>
      </c>
      <c r="Z13" s="2">
        <v>1</v>
      </c>
      <c r="AA13" s="2">
        <v>2</v>
      </c>
      <c r="AB13" s="2">
        <v>1</v>
      </c>
      <c r="AC13" s="2">
        <v>2</v>
      </c>
      <c r="AD13" s="2">
        <v>4</v>
      </c>
      <c r="AE13" s="2">
        <v>2</v>
      </c>
      <c r="AF13" s="2">
        <v>3</v>
      </c>
      <c r="AG13" s="2">
        <v>3</v>
      </c>
      <c r="AH13" s="2">
        <v>3</v>
      </c>
      <c r="AI13" s="2">
        <v>2</v>
      </c>
      <c r="AJ13" s="2">
        <v>2</v>
      </c>
      <c r="AK13" s="2"/>
      <c r="AL13" s="2"/>
      <c r="AM13" s="69">
        <f t="shared" si="10"/>
        <v>27</v>
      </c>
      <c r="AN13" s="84"/>
      <c r="AP13" s="79"/>
      <c r="AQ13" s="2" t="s">
        <v>1</v>
      </c>
      <c r="AR13" s="2">
        <v>1</v>
      </c>
      <c r="AS13" s="2">
        <v>1</v>
      </c>
      <c r="AT13" s="2">
        <v>1</v>
      </c>
      <c r="AU13" s="2">
        <v>2</v>
      </c>
      <c r="AV13" s="2">
        <v>1</v>
      </c>
      <c r="AW13" s="2">
        <v>1</v>
      </c>
      <c r="AX13" s="2">
        <v>4</v>
      </c>
      <c r="AY13" s="2">
        <v>2</v>
      </c>
      <c r="AZ13" s="2">
        <v>3</v>
      </c>
      <c r="BA13" s="2">
        <v>3</v>
      </c>
      <c r="BB13" s="2">
        <v>2</v>
      </c>
      <c r="BC13" s="2">
        <v>1</v>
      </c>
      <c r="BD13" s="2">
        <v>2</v>
      </c>
      <c r="BE13" s="2"/>
      <c r="BF13" s="2"/>
      <c r="BG13" s="69">
        <f t="shared" si="11"/>
        <v>24</v>
      </c>
      <c r="BH13" s="86"/>
    </row>
    <row r="14" spans="1:60" x14ac:dyDescent="0.3">
      <c r="A14" s="79" t="s">
        <v>21</v>
      </c>
      <c r="B14" s="79" t="s">
        <v>148</v>
      </c>
      <c r="C14" s="2" t="s">
        <v>0</v>
      </c>
      <c r="D14" s="2">
        <v>3</v>
      </c>
      <c r="E14" s="2">
        <v>3</v>
      </c>
      <c r="F14" s="2">
        <v>3</v>
      </c>
      <c r="G14" s="2">
        <v>1</v>
      </c>
      <c r="H14" s="2">
        <v>1</v>
      </c>
      <c r="I14" s="2">
        <v>2</v>
      </c>
      <c r="J14" s="2">
        <v>3</v>
      </c>
      <c r="K14" s="2">
        <v>2</v>
      </c>
      <c r="L14" s="2">
        <v>5</v>
      </c>
      <c r="M14" s="2">
        <v>4</v>
      </c>
      <c r="N14" s="2">
        <v>3</v>
      </c>
      <c r="O14" s="2">
        <v>2</v>
      </c>
      <c r="P14" s="2">
        <v>3</v>
      </c>
      <c r="Q14" s="2"/>
      <c r="R14" s="2"/>
      <c r="S14" s="69">
        <f t="shared" si="9"/>
        <v>35</v>
      </c>
      <c r="T14" s="85">
        <f t="shared" ref="T14" si="17">S14+S15</f>
        <v>67</v>
      </c>
      <c r="V14" s="79" t="s">
        <v>148</v>
      </c>
      <c r="W14" s="2" t="s">
        <v>0</v>
      </c>
      <c r="X14" s="2">
        <v>3</v>
      </c>
      <c r="Y14" s="2">
        <v>3</v>
      </c>
      <c r="Z14" s="2">
        <v>4</v>
      </c>
      <c r="AA14" s="2">
        <v>3</v>
      </c>
      <c r="AB14" s="2">
        <v>3</v>
      </c>
      <c r="AC14" s="2">
        <v>3</v>
      </c>
      <c r="AD14" s="2">
        <v>5</v>
      </c>
      <c r="AE14" s="2">
        <v>3</v>
      </c>
      <c r="AF14" s="2">
        <v>5</v>
      </c>
      <c r="AG14" s="2">
        <v>4</v>
      </c>
      <c r="AH14" s="2">
        <v>5</v>
      </c>
      <c r="AI14" s="2">
        <v>2</v>
      </c>
      <c r="AJ14" s="2">
        <v>3</v>
      </c>
      <c r="AK14" s="2"/>
      <c r="AL14" s="2"/>
      <c r="AM14" s="69">
        <f t="shared" si="10"/>
        <v>46</v>
      </c>
      <c r="AN14" s="84">
        <f t="shared" ref="AN14" si="18">AM14+AM15</f>
        <v>77</v>
      </c>
      <c r="AP14" s="79" t="s">
        <v>148</v>
      </c>
      <c r="AQ14" s="2" t="s">
        <v>0</v>
      </c>
      <c r="AR14" s="2">
        <v>3</v>
      </c>
      <c r="AS14" s="2">
        <v>3</v>
      </c>
      <c r="AT14" s="2">
        <v>4</v>
      </c>
      <c r="AU14" s="2">
        <v>1</v>
      </c>
      <c r="AV14" s="2">
        <v>1</v>
      </c>
      <c r="AW14" s="2">
        <v>1</v>
      </c>
      <c r="AX14" s="2">
        <v>3</v>
      </c>
      <c r="AY14" s="2">
        <v>2</v>
      </c>
      <c r="AZ14" s="2">
        <v>5</v>
      </c>
      <c r="BA14" s="2">
        <v>1</v>
      </c>
      <c r="BB14" s="2">
        <v>2</v>
      </c>
      <c r="BC14" s="2">
        <v>1</v>
      </c>
      <c r="BD14" s="2">
        <v>2</v>
      </c>
      <c r="BE14" s="2"/>
      <c r="BF14" s="2"/>
      <c r="BG14" s="69">
        <f t="shared" si="11"/>
        <v>29</v>
      </c>
      <c r="BH14" s="86">
        <f t="shared" ref="BH14" si="19">BG14+BG15</f>
        <v>50</v>
      </c>
    </row>
    <row r="15" spans="1:60" x14ac:dyDescent="0.3">
      <c r="A15" s="79"/>
      <c r="B15" s="79"/>
      <c r="C15" s="2" t="s">
        <v>1</v>
      </c>
      <c r="D15" s="2">
        <v>4</v>
      </c>
      <c r="E15" s="2">
        <v>4</v>
      </c>
      <c r="F15" s="2">
        <v>3</v>
      </c>
      <c r="G15" s="2">
        <v>1</v>
      </c>
      <c r="H15" s="2">
        <v>1</v>
      </c>
      <c r="I15" s="2">
        <v>2</v>
      </c>
      <c r="J15" s="2">
        <v>2</v>
      </c>
      <c r="K15" s="2">
        <v>1</v>
      </c>
      <c r="L15" s="2">
        <v>3</v>
      </c>
      <c r="M15" s="2">
        <v>4</v>
      </c>
      <c r="N15" s="2">
        <v>3</v>
      </c>
      <c r="O15" s="2">
        <v>2</v>
      </c>
      <c r="P15" s="2">
        <v>2</v>
      </c>
      <c r="Q15" s="2"/>
      <c r="R15" s="2"/>
      <c r="S15" s="69">
        <f t="shared" si="9"/>
        <v>32</v>
      </c>
      <c r="T15" s="85"/>
      <c r="V15" s="79"/>
      <c r="W15" s="2" t="s">
        <v>1</v>
      </c>
      <c r="X15" s="2">
        <v>1</v>
      </c>
      <c r="Y15" s="2">
        <v>2</v>
      </c>
      <c r="Z15" s="2">
        <v>2</v>
      </c>
      <c r="AA15" s="2">
        <v>4</v>
      </c>
      <c r="AB15" s="2">
        <v>1</v>
      </c>
      <c r="AC15" s="2">
        <v>4</v>
      </c>
      <c r="AD15" s="2">
        <v>4</v>
      </c>
      <c r="AE15" s="2">
        <v>3</v>
      </c>
      <c r="AF15" s="2">
        <v>3</v>
      </c>
      <c r="AG15" s="2">
        <v>3</v>
      </c>
      <c r="AH15" s="2">
        <v>2</v>
      </c>
      <c r="AI15" s="2">
        <v>1</v>
      </c>
      <c r="AJ15" s="2">
        <v>1</v>
      </c>
      <c r="AK15" s="2"/>
      <c r="AL15" s="2"/>
      <c r="AM15" s="69">
        <f t="shared" si="10"/>
        <v>31</v>
      </c>
      <c r="AN15" s="84"/>
      <c r="AP15" s="79"/>
      <c r="AQ15" s="2" t="s">
        <v>1</v>
      </c>
      <c r="AR15" s="2">
        <v>1</v>
      </c>
      <c r="AS15" s="2">
        <v>2</v>
      </c>
      <c r="AT15" s="2">
        <v>2</v>
      </c>
      <c r="AU15" s="2">
        <v>2</v>
      </c>
      <c r="AV15" s="2">
        <v>1</v>
      </c>
      <c r="AW15" s="2">
        <v>2</v>
      </c>
      <c r="AX15" s="2">
        <v>2</v>
      </c>
      <c r="AY15" s="2">
        <v>1</v>
      </c>
      <c r="AZ15" s="2">
        <v>3</v>
      </c>
      <c r="BA15" s="2">
        <v>1</v>
      </c>
      <c r="BB15" s="2">
        <v>2</v>
      </c>
      <c r="BC15" s="2">
        <v>1</v>
      </c>
      <c r="BD15" s="2">
        <v>1</v>
      </c>
      <c r="BE15" s="2"/>
      <c r="BF15" s="2"/>
      <c r="BG15" s="69">
        <f t="shared" si="11"/>
        <v>21</v>
      </c>
      <c r="BH15" s="86"/>
    </row>
    <row r="16" spans="1:60" x14ac:dyDescent="0.3">
      <c r="A16" s="79" t="s">
        <v>22</v>
      </c>
      <c r="B16" s="79" t="s">
        <v>149</v>
      </c>
      <c r="C16" s="2" t="s">
        <v>0</v>
      </c>
      <c r="D16" s="2">
        <v>5</v>
      </c>
      <c r="E16" s="2">
        <v>3</v>
      </c>
      <c r="F16" s="2">
        <v>4</v>
      </c>
      <c r="G16" s="2">
        <v>4</v>
      </c>
      <c r="H16" s="2">
        <v>5</v>
      </c>
      <c r="I16" s="2">
        <v>4</v>
      </c>
      <c r="J16" s="2">
        <v>5</v>
      </c>
      <c r="K16" s="2">
        <v>5</v>
      </c>
      <c r="L16" s="2">
        <v>5</v>
      </c>
      <c r="M16" s="2">
        <v>3</v>
      </c>
      <c r="N16" s="2">
        <v>5</v>
      </c>
      <c r="O16" s="2">
        <v>2</v>
      </c>
      <c r="P16" s="2">
        <v>4</v>
      </c>
      <c r="Q16" s="2"/>
      <c r="R16" s="2"/>
      <c r="S16" s="69">
        <f t="shared" si="9"/>
        <v>54</v>
      </c>
      <c r="T16" s="85">
        <f t="shared" ref="T16" si="20">S16+S17</f>
        <v>109</v>
      </c>
      <c r="V16" s="79" t="s">
        <v>149</v>
      </c>
      <c r="W16" s="2" t="s">
        <v>0</v>
      </c>
      <c r="X16" s="2">
        <v>3</v>
      </c>
      <c r="Y16" s="2">
        <v>3</v>
      </c>
      <c r="Z16" s="2">
        <v>4</v>
      </c>
      <c r="AA16" s="2">
        <v>4</v>
      </c>
      <c r="AB16" s="2">
        <v>5</v>
      </c>
      <c r="AC16" s="2">
        <v>2</v>
      </c>
      <c r="AD16" s="2">
        <v>5</v>
      </c>
      <c r="AE16" s="2">
        <v>5</v>
      </c>
      <c r="AF16" s="2">
        <v>5</v>
      </c>
      <c r="AG16" s="2">
        <v>3</v>
      </c>
      <c r="AH16" s="2">
        <v>5</v>
      </c>
      <c r="AI16" s="2">
        <v>3</v>
      </c>
      <c r="AJ16" s="2">
        <v>4</v>
      </c>
      <c r="AK16" s="2"/>
      <c r="AL16" s="2"/>
      <c r="AM16" s="69">
        <f t="shared" si="10"/>
        <v>51</v>
      </c>
      <c r="AN16" s="84">
        <f t="shared" ref="AN16" si="21">AM16+AM17</f>
        <v>96</v>
      </c>
      <c r="AP16" s="79" t="s">
        <v>149</v>
      </c>
      <c r="AQ16" s="2" t="s">
        <v>0</v>
      </c>
      <c r="AR16" s="2">
        <v>3</v>
      </c>
      <c r="AS16" s="2">
        <v>3</v>
      </c>
      <c r="AT16" s="2">
        <v>4</v>
      </c>
      <c r="AU16" s="2">
        <v>4</v>
      </c>
      <c r="AV16" s="2">
        <v>5</v>
      </c>
      <c r="AW16" s="2">
        <v>2</v>
      </c>
      <c r="AX16" s="2">
        <v>5</v>
      </c>
      <c r="AY16" s="2">
        <v>5</v>
      </c>
      <c r="AZ16" s="2">
        <v>5</v>
      </c>
      <c r="BA16" s="2">
        <v>3</v>
      </c>
      <c r="BB16" s="2">
        <v>5</v>
      </c>
      <c r="BC16" s="2">
        <v>2</v>
      </c>
      <c r="BD16" s="2">
        <v>4</v>
      </c>
      <c r="BE16" s="2"/>
      <c r="BF16" s="2"/>
      <c r="BG16" s="69">
        <f t="shared" si="11"/>
        <v>50</v>
      </c>
      <c r="BH16" s="86">
        <f t="shared" ref="BH16" si="22">BG16+BG17</f>
        <v>83</v>
      </c>
    </row>
    <row r="17" spans="1:60" x14ac:dyDescent="0.3">
      <c r="A17" s="79"/>
      <c r="B17" s="79"/>
      <c r="C17" s="2" t="s">
        <v>1</v>
      </c>
      <c r="D17" s="2">
        <v>5</v>
      </c>
      <c r="E17" s="2">
        <v>5</v>
      </c>
      <c r="F17" s="2">
        <v>5</v>
      </c>
      <c r="G17" s="2">
        <v>5</v>
      </c>
      <c r="H17" s="2">
        <v>3</v>
      </c>
      <c r="I17" s="2">
        <v>5</v>
      </c>
      <c r="J17" s="2">
        <v>4</v>
      </c>
      <c r="K17" s="2">
        <v>5</v>
      </c>
      <c r="L17" s="2">
        <v>5</v>
      </c>
      <c r="M17" s="2">
        <v>4</v>
      </c>
      <c r="N17" s="2">
        <v>4</v>
      </c>
      <c r="O17" s="2">
        <v>2</v>
      </c>
      <c r="P17" s="2">
        <v>3</v>
      </c>
      <c r="Q17" s="2"/>
      <c r="R17" s="2"/>
      <c r="S17" s="69">
        <f t="shared" si="9"/>
        <v>55</v>
      </c>
      <c r="T17" s="85"/>
      <c r="V17" s="79"/>
      <c r="W17" s="2" t="s">
        <v>1</v>
      </c>
      <c r="X17" s="2">
        <v>2</v>
      </c>
      <c r="Y17" s="2">
        <v>3</v>
      </c>
      <c r="Z17" s="2">
        <v>5</v>
      </c>
      <c r="AA17" s="2">
        <v>4</v>
      </c>
      <c r="AB17" s="2">
        <v>5</v>
      </c>
      <c r="AC17" s="2">
        <v>3</v>
      </c>
      <c r="AD17" s="2">
        <v>4</v>
      </c>
      <c r="AE17" s="2">
        <v>5</v>
      </c>
      <c r="AF17" s="2">
        <v>3</v>
      </c>
      <c r="AG17" s="2">
        <v>2</v>
      </c>
      <c r="AH17" s="2">
        <v>3</v>
      </c>
      <c r="AI17" s="2">
        <v>3</v>
      </c>
      <c r="AJ17" s="2">
        <v>3</v>
      </c>
      <c r="AK17" s="2"/>
      <c r="AL17" s="2"/>
      <c r="AM17" s="69">
        <f t="shared" si="10"/>
        <v>45</v>
      </c>
      <c r="AN17" s="84"/>
      <c r="AP17" s="79"/>
      <c r="AQ17" s="2" t="s">
        <v>1</v>
      </c>
      <c r="AR17" s="2">
        <v>1</v>
      </c>
      <c r="AS17" s="2">
        <v>2</v>
      </c>
      <c r="AT17" s="2">
        <v>5</v>
      </c>
      <c r="AU17" s="2">
        <v>2</v>
      </c>
      <c r="AV17" s="2">
        <v>3</v>
      </c>
      <c r="AW17" s="2">
        <v>2</v>
      </c>
      <c r="AX17" s="2">
        <v>2</v>
      </c>
      <c r="AY17" s="2">
        <v>5</v>
      </c>
      <c r="AZ17" s="2">
        <v>1</v>
      </c>
      <c r="BA17" s="2">
        <v>3</v>
      </c>
      <c r="BB17" s="2">
        <v>2</v>
      </c>
      <c r="BC17" s="2">
        <v>2</v>
      </c>
      <c r="BD17" s="2">
        <v>3</v>
      </c>
      <c r="BE17" s="2"/>
      <c r="BF17" s="2"/>
      <c r="BG17" s="69">
        <f t="shared" si="11"/>
        <v>33</v>
      </c>
      <c r="BH17" s="86"/>
    </row>
    <row r="18" spans="1:60" x14ac:dyDescent="0.3">
      <c r="A18" s="79" t="s">
        <v>23</v>
      </c>
      <c r="B18" s="79" t="s">
        <v>150</v>
      </c>
      <c r="C18" s="2" t="s">
        <v>0</v>
      </c>
      <c r="D18" s="2">
        <v>5</v>
      </c>
      <c r="E18" s="2">
        <v>3</v>
      </c>
      <c r="F18" s="2">
        <v>3</v>
      </c>
      <c r="G18" s="2">
        <v>2</v>
      </c>
      <c r="H18" s="2">
        <v>2</v>
      </c>
      <c r="I18" s="2">
        <v>3</v>
      </c>
      <c r="J18" s="2">
        <v>5</v>
      </c>
      <c r="K18" s="2">
        <v>4</v>
      </c>
      <c r="L18" s="2">
        <v>4</v>
      </c>
      <c r="M18" s="2">
        <v>2</v>
      </c>
      <c r="N18" s="2">
        <v>3</v>
      </c>
      <c r="O18" s="2">
        <v>2</v>
      </c>
      <c r="P18" s="2">
        <v>3</v>
      </c>
      <c r="Q18" s="2"/>
      <c r="R18" s="2"/>
      <c r="S18" s="69">
        <f t="shared" si="9"/>
        <v>41</v>
      </c>
      <c r="T18" s="85">
        <f t="shared" ref="T18" si="23">S18+S19</f>
        <v>82</v>
      </c>
      <c r="V18" s="79" t="s">
        <v>150</v>
      </c>
      <c r="W18" s="2" t="s">
        <v>0</v>
      </c>
      <c r="X18" s="2">
        <v>2</v>
      </c>
      <c r="Y18" s="2">
        <v>3</v>
      </c>
      <c r="Z18" s="2">
        <v>3</v>
      </c>
      <c r="AA18" s="2">
        <v>4</v>
      </c>
      <c r="AB18" s="2">
        <v>3</v>
      </c>
      <c r="AC18" s="2">
        <v>5</v>
      </c>
      <c r="AD18" s="2">
        <v>5</v>
      </c>
      <c r="AE18" s="2">
        <v>4</v>
      </c>
      <c r="AF18" s="2">
        <v>4</v>
      </c>
      <c r="AG18" s="2">
        <v>2</v>
      </c>
      <c r="AH18" s="2">
        <v>4</v>
      </c>
      <c r="AI18" s="2">
        <v>3</v>
      </c>
      <c r="AJ18" s="2">
        <v>3</v>
      </c>
      <c r="AK18" s="2"/>
      <c r="AL18" s="2"/>
      <c r="AM18" s="69">
        <f t="shared" si="10"/>
        <v>45</v>
      </c>
      <c r="AN18" s="84">
        <f t="shared" ref="AN18" si="24">AM18+AM19</f>
        <v>94</v>
      </c>
      <c r="AP18" s="79" t="s">
        <v>150</v>
      </c>
      <c r="AQ18" s="2" t="s">
        <v>0</v>
      </c>
      <c r="AR18" s="2">
        <v>2</v>
      </c>
      <c r="AS18" s="2">
        <v>3</v>
      </c>
      <c r="AT18" s="2">
        <v>3</v>
      </c>
      <c r="AU18" s="2">
        <v>1</v>
      </c>
      <c r="AV18" s="2">
        <v>2</v>
      </c>
      <c r="AW18" s="2">
        <v>2</v>
      </c>
      <c r="AX18" s="2">
        <v>5</v>
      </c>
      <c r="AY18" s="2">
        <v>4</v>
      </c>
      <c r="AZ18" s="2">
        <v>4</v>
      </c>
      <c r="BA18" s="2">
        <v>2</v>
      </c>
      <c r="BB18" s="2">
        <v>3</v>
      </c>
      <c r="BC18" s="2">
        <v>2</v>
      </c>
      <c r="BD18" s="2">
        <v>3</v>
      </c>
      <c r="BE18" s="2"/>
      <c r="BF18" s="2"/>
      <c r="BG18" s="69">
        <f t="shared" si="11"/>
        <v>36</v>
      </c>
      <c r="BH18" s="86">
        <f t="shared" ref="BH18" si="25">BG18+BG19</f>
        <v>60</v>
      </c>
    </row>
    <row r="19" spans="1:60" x14ac:dyDescent="0.3">
      <c r="A19" s="79"/>
      <c r="B19" s="79"/>
      <c r="C19" s="2" t="s">
        <v>1</v>
      </c>
      <c r="D19" s="2">
        <v>5</v>
      </c>
      <c r="E19" s="2">
        <v>5</v>
      </c>
      <c r="F19" s="2">
        <v>3</v>
      </c>
      <c r="G19" s="2">
        <v>2</v>
      </c>
      <c r="H19" s="2">
        <v>1</v>
      </c>
      <c r="I19" s="2">
        <v>4</v>
      </c>
      <c r="J19" s="2">
        <v>3</v>
      </c>
      <c r="K19" s="2">
        <v>4</v>
      </c>
      <c r="L19" s="2">
        <v>5</v>
      </c>
      <c r="M19" s="2">
        <v>2</v>
      </c>
      <c r="N19" s="2">
        <v>3</v>
      </c>
      <c r="O19" s="2">
        <v>2</v>
      </c>
      <c r="P19" s="2">
        <v>2</v>
      </c>
      <c r="Q19" s="2"/>
      <c r="R19" s="2"/>
      <c r="S19" s="69">
        <f t="shared" si="9"/>
        <v>41</v>
      </c>
      <c r="T19" s="85"/>
      <c r="V19" s="79"/>
      <c r="W19" s="2" t="s">
        <v>1</v>
      </c>
      <c r="X19" s="2">
        <v>2</v>
      </c>
      <c r="Y19" s="2">
        <v>4</v>
      </c>
      <c r="Z19" s="2">
        <v>4</v>
      </c>
      <c r="AA19" s="2">
        <v>4</v>
      </c>
      <c r="AB19" s="2">
        <v>4</v>
      </c>
      <c r="AC19" s="2">
        <v>5</v>
      </c>
      <c r="AD19" s="2">
        <v>5</v>
      </c>
      <c r="AE19" s="2">
        <v>5</v>
      </c>
      <c r="AF19" s="2">
        <v>4</v>
      </c>
      <c r="AG19" s="2">
        <v>1</v>
      </c>
      <c r="AH19" s="2">
        <v>4</v>
      </c>
      <c r="AI19" s="2">
        <v>3</v>
      </c>
      <c r="AJ19" s="2">
        <v>4</v>
      </c>
      <c r="AK19" s="2"/>
      <c r="AL19" s="2"/>
      <c r="AM19" s="69">
        <f t="shared" si="10"/>
        <v>49</v>
      </c>
      <c r="AN19" s="84"/>
      <c r="AP19" s="79"/>
      <c r="AQ19" s="2" t="s">
        <v>1</v>
      </c>
      <c r="AR19" s="2">
        <v>1</v>
      </c>
      <c r="AS19" s="2">
        <v>2</v>
      </c>
      <c r="AT19" s="2">
        <v>2</v>
      </c>
      <c r="AU19" s="2">
        <v>1</v>
      </c>
      <c r="AV19" s="2">
        <v>1</v>
      </c>
      <c r="AW19" s="2">
        <v>2</v>
      </c>
      <c r="AX19" s="2">
        <v>3</v>
      </c>
      <c r="AY19" s="2">
        <v>4</v>
      </c>
      <c r="AZ19" s="2">
        <v>2</v>
      </c>
      <c r="BA19" s="2">
        <v>1</v>
      </c>
      <c r="BB19" s="2">
        <v>3</v>
      </c>
      <c r="BC19" s="2">
        <v>1</v>
      </c>
      <c r="BD19" s="2">
        <v>1</v>
      </c>
      <c r="BE19" s="2"/>
      <c r="BF19" s="2"/>
      <c r="BG19" s="69">
        <f t="shared" si="11"/>
        <v>24</v>
      </c>
      <c r="BH19" s="86"/>
    </row>
    <row r="20" spans="1:60" x14ac:dyDescent="0.3">
      <c r="A20" s="79" t="s">
        <v>24</v>
      </c>
      <c r="B20" s="79" t="s">
        <v>151</v>
      </c>
      <c r="C20" s="2" t="s">
        <v>0</v>
      </c>
      <c r="D20" s="2">
        <v>3</v>
      </c>
      <c r="E20" s="2">
        <v>4</v>
      </c>
      <c r="F20" s="2">
        <v>5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4</v>
      </c>
      <c r="O20" s="2">
        <v>3</v>
      </c>
      <c r="P20" s="2">
        <v>5</v>
      </c>
      <c r="Q20" s="2"/>
      <c r="R20" s="2"/>
      <c r="S20" s="69">
        <f t="shared" si="9"/>
        <v>59</v>
      </c>
      <c r="T20" s="85">
        <f t="shared" ref="T20:T26" si="26">S20+S21</f>
        <v>93</v>
      </c>
      <c r="V20" s="79" t="s">
        <v>151</v>
      </c>
      <c r="W20" s="2" t="s">
        <v>0</v>
      </c>
      <c r="X20" s="2">
        <v>3</v>
      </c>
      <c r="Y20" s="2">
        <v>4</v>
      </c>
      <c r="Z20" s="2">
        <v>5</v>
      </c>
      <c r="AA20" s="2">
        <v>5</v>
      </c>
      <c r="AB20" s="2">
        <v>5</v>
      </c>
      <c r="AC20" s="2">
        <v>5</v>
      </c>
      <c r="AD20" s="2">
        <v>5</v>
      </c>
      <c r="AE20" s="2">
        <v>5</v>
      </c>
      <c r="AF20" s="2">
        <v>5</v>
      </c>
      <c r="AG20" s="2">
        <v>5</v>
      </c>
      <c r="AH20" s="2">
        <v>4</v>
      </c>
      <c r="AI20" s="2">
        <v>3</v>
      </c>
      <c r="AJ20" s="2">
        <v>5</v>
      </c>
      <c r="AK20" s="2"/>
      <c r="AL20" s="2"/>
      <c r="AM20" s="69">
        <f t="shared" si="10"/>
        <v>59</v>
      </c>
      <c r="AN20" s="84">
        <f t="shared" ref="AN20:AN28" si="27">AM20+AM21</f>
        <v>109</v>
      </c>
      <c r="AP20" s="79" t="s">
        <v>151</v>
      </c>
      <c r="AQ20" s="2" t="s">
        <v>0</v>
      </c>
      <c r="AR20" s="2">
        <v>3</v>
      </c>
      <c r="AS20" s="2">
        <v>4</v>
      </c>
      <c r="AT20" s="2">
        <v>5</v>
      </c>
      <c r="AU20" s="2">
        <v>5</v>
      </c>
      <c r="AV20" s="2">
        <v>5</v>
      </c>
      <c r="AW20" s="2">
        <v>3</v>
      </c>
      <c r="AX20" s="2">
        <v>5</v>
      </c>
      <c r="AY20" s="2">
        <v>5</v>
      </c>
      <c r="AZ20" s="2">
        <v>2</v>
      </c>
      <c r="BA20" s="2">
        <v>4</v>
      </c>
      <c r="BB20" s="2">
        <v>4</v>
      </c>
      <c r="BC20" s="2">
        <v>3</v>
      </c>
      <c r="BD20" s="2">
        <v>5</v>
      </c>
      <c r="BE20" s="2"/>
      <c r="BF20" s="2"/>
      <c r="BG20" s="69">
        <f t="shared" si="11"/>
        <v>53</v>
      </c>
      <c r="BH20" s="86">
        <f t="shared" ref="BH20" si="28">BG20+BG21</f>
        <v>95</v>
      </c>
    </row>
    <row r="21" spans="1:60" x14ac:dyDescent="0.3">
      <c r="A21" s="79"/>
      <c r="B21" s="79"/>
      <c r="C21" s="2" t="s">
        <v>1</v>
      </c>
      <c r="D21" s="2">
        <v>3</v>
      </c>
      <c r="E21" s="2">
        <v>3</v>
      </c>
      <c r="F21" s="2">
        <v>3</v>
      </c>
      <c r="G21" s="2">
        <v>1</v>
      </c>
      <c r="H21" s="2">
        <v>3</v>
      </c>
      <c r="I21" s="2">
        <v>2</v>
      </c>
      <c r="J21" s="2">
        <v>3</v>
      </c>
      <c r="K21" s="2">
        <v>3</v>
      </c>
      <c r="L21" s="2">
        <v>3</v>
      </c>
      <c r="M21" s="2">
        <v>2</v>
      </c>
      <c r="N21" s="2">
        <v>3</v>
      </c>
      <c r="O21" s="2">
        <v>3</v>
      </c>
      <c r="P21" s="2">
        <v>2</v>
      </c>
      <c r="Q21" s="2"/>
      <c r="R21" s="2"/>
      <c r="S21" s="69">
        <f t="shared" si="9"/>
        <v>34</v>
      </c>
      <c r="T21" s="85"/>
      <c r="V21" s="79"/>
      <c r="W21" s="2" t="s">
        <v>1</v>
      </c>
      <c r="X21" s="2">
        <v>3</v>
      </c>
      <c r="Y21" s="2">
        <v>4</v>
      </c>
      <c r="Z21" s="2">
        <v>5</v>
      </c>
      <c r="AA21" s="2">
        <v>5</v>
      </c>
      <c r="AB21" s="2">
        <v>5</v>
      </c>
      <c r="AC21" s="2">
        <v>4</v>
      </c>
      <c r="AD21" s="2">
        <v>3</v>
      </c>
      <c r="AE21" s="2">
        <v>5</v>
      </c>
      <c r="AF21" s="2">
        <v>3</v>
      </c>
      <c r="AG21" s="2">
        <v>4</v>
      </c>
      <c r="AH21" s="2">
        <v>2</v>
      </c>
      <c r="AI21" s="2">
        <v>3</v>
      </c>
      <c r="AJ21" s="2">
        <v>4</v>
      </c>
      <c r="AK21" s="2"/>
      <c r="AL21" s="2"/>
      <c r="AM21" s="69">
        <f t="shared" si="10"/>
        <v>50</v>
      </c>
      <c r="AN21" s="84"/>
      <c r="AP21" s="79"/>
      <c r="AQ21" s="2" t="s">
        <v>1</v>
      </c>
      <c r="AR21" s="2">
        <v>3</v>
      </c>
      <c r="AS21" s="2">
        <v>4</v>
      </c>
      <c r="AT21" s="2">
        <v>4</v>
      </c>
      <c r="AU21" s="2">
        <v>3</v>
      </c>
      <c r="AV21" s="2">
        <v>5</v>
      </c>
      <c r="AW21" s="2">
        <v>3</v>
      </c>
      <c r="AX21" s="2">
        <v>3</v>
      </c>
      <c r="AY21" s="2">
        <v>4</v>
      </c>
      <c r="AZ21" s="2">
        <v>1</v>
      </c>
      <c r="BA21" s="2">
        <v>4</v>
      </c>
      <c r="BB21" s="2">
        <v>2</v>
      </c>
      <c r="BC21" s="2">
        <v>3</v>
      </c>
      <c r="BD21" s="2">
        <v>3</v>
      </c>
      <c r="BE21" s="2"/>
      <c r="BF21" s="2"/>
      <c r="BG21" s="69">
        <f t="shared" si="11"/>
        <v>42</v>
      </c>
      <c r="BH21" s="86"/>
    </row>
    <row r="22" spans="1:60" x14ac:dyDescent="0.3">
      <c r="A22" s="79" t="s">
        <v>25</v>
      </c>
      <c r="B22" s="79" t="s">
        <v>152</v>
      </c>
      <c r="C22" s="2" t="s">
        <v>0</v>
      </c>
      <c r="D22" s="2">
        <v>2</v>
      </c>
      <c r="E22" s="2">
        <v>3</v>
      </c>
      <c r="F22" s="2">
        <v>5</v>
      </c>
      <c r="G22" s="2">
        <v>5</v>
      </c>
      <c r="H22" s="2">
        <v>5</v>
      </c>
      <c r="I22" s="2">
        <v>5</v>
      </c>
      <c r="J22" s="2">
        <v>5</v>
      </c>
      <c r="K22" s="2">
        <v>5</v>
      </c>
      <c r="L22" s="2">
        <v>2</v>
      </c>
      <c r="M22" s="2">
        <v>4</v>
      </c>
      <c r="N22" s="2">
        <v>4</v>
      </c>
      <c r="O22" s="2">
        <v>2</v>
      </c>
      <c r="P22" s="2">
        <v>4</v>
      </c>
      <c r="Q22" s="2"/>
      <c r="R22" s="2"/>
      <c r="S22" s="69">
        <f t="shared" si="9"/>
        <v>51</v>
      </c>
      <c r="T22" s="85">
        <f t="shared" si="26"/>
        <v>92</v>
      </c>
      <c r="V22" s="79" t="s">
        <v>152</v>
      </c>
      <c r="W22" s="2" t="s">
        <v>0</v>
      </c>
      <c r="X22" s="2">
        <v>2</v>
      </c>
      <c r="Y22" s="2">
        <v>3</v>
      </c>
      <c r="Z22" s="2">
        <v>5</v>
      </c>
      <c r="AA22" s="2">
        <v>5</v>
      </c>
      <c r="AB22" s="2">
        <v>5</v>
      </c>
      <c r="AC22" s="2">
        <v>5</v>
      </c>
      <c r="AD22" s="2">
        <v>5</v>
      </c>
      <c r="AE22" s="2">
        <v>5</v>
      </c>
      <c r="AF22" s="2">
        <v>4</v>
      </c>
      <c r="AG22" s="2">
        <v>4</v>
      </c>
      <c r="AH22" s="2">
        <v>4</v>
      </c>
      <c r="AI22" s="2">
        <v>2</v>
      </c>
      <c r="AJ22" s="2">
        <v>4</v>
      </c>
      <c r="AK22" s="2"/>
      <c r="AL22" s="2"/>
      <c r="AM22" s="69">
        <f t="shared" si="10"/>
        <v>53</v>
      </c>
      <c r="AN22" s="84">
        <f t="shared" si="27"/>
        <v>103</v>
      </c>
      <c r="AP22" s="79" t="s">
        <v>152</v>
      </c>
      <c r="AQ22" s="2" t="s">
        <v>0</v>
      </c>
      <c r="AR22" s="2">
        <v>2</v>
      </c>
      <c r="AS22" s="2">
        <v>3</v>
      </c>
      <c r="AT22" s="2">
        <v>5</v>
      </c>
      <c r="AU22" s="2">
        <v>5</v>
      </c>
      <c r="AV22" s="2">
        <v>5</v>
      </c>
      <c r="AW22" s="2">
        <v>5</v>
      </c>
      <c r="AX22" s="2">
        <v>5</v>
      </c>
      <c r="AY22" s="2">
        <v>5</v>
      </c>
      <c r="AZ22" s="2">
        <v>4</v>
      </c>
      <c r="BA22" s="2">
        <v>4</v>
      </c>
      <c r="BB22" s="2">
        <v>4</v>
      </c>
      <c r="BC22" s="2">
        <v>2</v>
      </c>
      <c r="BD22" s="2">
        <v>4</v>
      </c>
      <c r="BE22" s="2"/>
      <c r="BF22" s="2"/>
      <c r="BG22" s="69">
        <f t="shared" si="11"/>
        <v>53</v>
      </c>
      <c r="BH22" s="86">
        <f t="shared" ref="BH22" si="29">BG22+BG23</f>
        <v>104</v>
      </c>
    </row>
    <row r="23" spans="1:60" x14ac:dyDescent="0.3">
      <c r="A23" s="79"/>
      <c r="B23" s="79"/>
      <c r="C23" s="2" t="s">
        <v>1</v>
      </c>
      <c r="D23" s="2">
        <v>3</v>
      </c>
      <c r="E23" s="2">
        <v>2</v>
      </c>
      <c r="F23" s="2">
        <v>4</v>
      </c>
      <c r="G23" s="2">
        <v>2</v>
      </c>
      <c r="H23" s="2">
        <v>5</v>
      </c>
      <c r="I23" s="2">
        <v>3</v>
      </c>
      <c r="J23" s="2">
        <v>4</v>
      </c>
      <c r="K23" s="2">
        <v>4</v>
      </c>
      <c r="L23" s="2">
        <v>3</v>
      </c>
      <c r="M23" s="2">
        <v>4</v>
      </c>
      <c r="N23" s="2">
        <v>3</v>
      </c>
      <c r="O23" s="2">
        <v>2</v>
      </c>
      <c r="P23" s="2">
        <v>2</v>
      </c>
      <c r="Q23" s="2"/>
      <c r="R23" s="2"/>
      <c r="S23" s="69">
        <f t="shared" si="9"/>
        <v>41</v>
      </c>
      <c r="T23" s="85"/>
      <c r="V23" s="79"/>
      <c r="W23" s="2" t="s">
        <v>1</v>
      </c>
      <c r="X23" s="2">
        <v>3</v>
      </c>
      <c r="Y23" s="2">
        <v>4</v>
      </c>
      <c r="Z23" s="2">
        <v>5</v>
      </c>
      <c r="AA23" s="2">
        <v>5</v>
      </c>
      <c r="AB23" s="2">
        <v>5</v>
      </c>
      <c r="AC23" s="2">
        <v>2</v>
      </c>
      <c r="AD23" s="2">
        <v>5</v>
      </c>
      <c r="AE23" s="2">
        <v>5</v>
      </c>
      <c r="AF23" s="2">
        <v>2</v>
      </c>
      <c r="AG23" s="2">
        <v>5</v>
      </c>
      <c r="AH23" s="2">
        <v>4</v>
      </c>
      <c r="AI23" s="2">
        <v>2</v>
      </c>
      <c r="AJ23" s="2">
        <v>3</v>
      </c>
      <c r="AK23" s="2"/>
      <c r="AL23" s="2"/>
      <c r="AM23" s="69">
        <f t="shared" si="10"/>
        <v>50</v>
      </c>
      <c r="AN23" s="84"/>
      <c r="AP23" s="79"/>
      <c r="AQ23" s="2" t="s">
        <v>1</v>
      </c>
      <c r="AR23" s="2">
        <v>1</v>
      </c>
      <c r="AS23" s="2">
        <v>5</v>
      </c>
      <c r="AT23" s="2">
        <v>5</v>
      </c>
      <c r="AU23" s="2">
        <v>5</v>
      </c>
      <c r="AV23" s="2">
        <v>5</v>
      </c>
      <c r="AW23" s="2">
        <v>4</v>
      </c>
      <c r="AX23" s="2">
        <v>5</v>
      </c>
      <c r="AY23" s="2">
        <v>4</v>
      </c>
      <c r="AZ23" s="2">
        <v>4</v>
      </c>
      <c r="BA23" s="2">
        <v>4</v>
      </c>
      <c r="BB23" s="2">
        <v>4</v>
      </c>
      <c r="BC23" s="2">
        <v>2</v>
      </c>
      <c r="BD23" s="2">
        <v>3</v>
      </c>
      <c r="BE23" s="2"/>
      <c r="BF23" s="2"/>
      <c r="BG23" s="69">
        <f t="shared" si="11"/>
        <v>51</v>
      </c>
      <c r="BH23" s="86"/>
    </row>
    <row r="24" spans="1:60" x14ac:dyDescent="0.3">
      <c r="A24" s="79" t="s">
        <v>26</v>
      </c>
      <c r="B24" s="79" t="s">
        <v>153</v>
      </c>
      <c r="C24" s="2" t="s">
        <v>0</v>
      </c>
      <c r="D24" s="2">
        <v>3</v>
      </c>
      <c r="E24" s="2">
        <v>4</v>
      </c>
      <c r="F24" s="2">
        <v>5</v>
      </c>
      <c r="G24" s="2">
        <v>2</v>
      </c>
      <c r="H24" s="2">
        <v>5</v>
      </c>
      <c r="I24" s="2">
        <v>2</v>
      </c>
      <c r="J24" s="2">
        <v>4</v>
      </c>
      <c r="K24" s="2">
        <v>5</v>
      </c>
      <c r="L24" s="2">
        <v>2</v>
      </c>
      <c r="M24" s="2">
        <v>5</v>
      </c>
      <c r="N24" s="2">
        <v>2</v>
      </c>
      <c r="O24" s="2">
        <v>2</v>
      </c>
      <c r="P24" s="2">
        <v>2</v>
      </c>
      <c r="Q24" s="2"/>
      <c r="R24" s="2"/>
      <c r="S24" s="69">
        <f t="shared" si="9"/>
        <v>43</v>
      </c>
      <c r="T24" s="85">
        <f t="shared" si="26"/>
        <v>81</v>
      </c>
      <c r="V24" s="79" t="s">
        <v>153</v>
      </c>
      <c r="W24" s="2" t="s">
        <v>0</v>
      </c>
      <c r="X24" s="2">
        <v>1</v>
      </c>
      <c r="Y24" s="2">
        <v>4</v>
      </c>
      <c r="Z24" s="2">
        <v>5</v>
      </c>
      <c r="AA24" s="2">
        <v>5</v>
      </c>
      <c r="AB24" s="2">
        <v>5</v>
      </c>
      <c r="AC24" s="2">
        <v>5</v>
      </c>
      <c r="AD24" s="2">
        <v>4</v>
      </c>
      <c r="AE24" s="2">
        <v>5</v>
      </c>
      <c r="AF24" s="2">
        <v>1</v>
      </c>
      <c r="AG24" s="2">
        <v>3</v>
      </c>
      <c r="AH24" s="2">
        <v>4</v>
      </c>
      <c r="AI24" s="2">
        <v>2</v>
      </c>
      <c r="AJ24" s="2">
        <v>5</v>
      </c>
      <c r="AK24" s="2"/>
      <c r="AL24" s="2"/>
      <c r="AM24" s="69">
        <f t="shared" si="10"/>
        <v>49</v>
      </c>
      <c r="AN24" s="84">
        <f t="shared" si="27"/>
        <v>96</v>
      </c>
      <c r="AP24" s="79" t="s">
        <v>153</v>
      </c>
      <c r="AQ24" s="2" t="s">
        <v>0</v>
      </c>
      <c r="AR24" s="2">
        <v>1</v>
      </c>
      <c r="AS24" s="2">
        <v>3</v>
      </c>
      <c r="AT24" s="2">
        <v>5</v>
      </c>
      <c r="AU24" s="2">
        <v>3</v>
      </c>
      <c r="AV24" s="2">
        <v>5</v>
      </c>
      <c r="AW24" s="2">
        <v>2</v>
      </c>
      <c r="AX24" s="2">
        <v>4</v>
      </c>
      <c r="AY24" s="2">
        <v>5</v>
      </c>
      <c r="AZ24" s="2">
        <v>4</v>
      </c>
      <c r="BA24" s="2">
        <v>2</v>
      </c>
      <c r="BB24" s="2">
        <v>3</v>
      </c>
      <c r="BC24" s="2">
        <v>3</v>
      </c>
      <c r="BD24" s="2">
        <v>3</v>
      </c>
      <c r="BE24" s="2"/>
      <c r="BF24" s="2"/>
      <c r="BG24" s="69">
        <f t="shared" si="11"/>
        <v>43</v>
      </c>
      <c r="BH24" s="86">
        <f t="shared" ref="BH24" si="30">BG24+BG25</f>
        <v>79</v>
      </c>
    </row>
    <row r="25" spans="1:60" x14ac:dyDescent="0.3">
      <c r="A25" s="79"/>
      <c r="B25" s="79"/>
      <c r="C25" s="2" t="s">
        <v>1</v>
      </c>
      <c r="D25" s="2">
        <v>3</v>
      </c>
      <c r="E25" s="2">
        <v>2</v>
      </c>
      <c r="F25" s="2">
        <v>5</v>
      </c>
      <c r="G25" s="2">
        <v>2</v>
      </c>
      <c r="H25" s="2">
        <v>3</v>
      </c>
      <c r="I25" s="2">
        <v>3</v>
      </c>
      <c r="J25" s="2">
        <v>3</v>
      </c>
      <c r="K25" s="2">
        <v>4</v>
      </c>
      <c r="L25" s="2">
        <v>2</v>
      </c>
      <c r="M25" s="2">
        <v>4</v>
      </c>
      <c r="N25" s="2">
        <v>2</v>
      </c>
      <c r="O25" s="2">
        <v>2</v>
      </c>
      <c r="P25" s="2">
        <v>3</v>
      </c>
      <c r="Q25" s="2"/>
      <c r="R25" s="2"/>
      <c r="S25" s="69">
        <f t="shared" si="9"/>
        <v>38</v>
      </c>
      <c r="T25" s="85"/>
      <c r="V25" s="79"/>
      <c r="W25" s="2" t="s">
        <v>1</v>
      </c>
      <c r="X25" s="2">
        <v>1</v>
      </c>
      <c r="Y25" s="2">
        <v>5</v>
      </c>
      <c r="Z25" s="2">
        <v>5</v>
      </c>
      <c r="AA25" s="2">
        <v>4</v>
      </c>
      <c r="AB25" s="2">
        <v>5</v>
      </c>
      <c r="AC25" s="2">
        <v>4</v>
      </c>
      <c r="AD25" s="2">
        <v>3</v>
      </c>
      <c r="AE25" s="2">
        <v>4</v>
      </c>
      <c r="AF25" s="2">
        <v>2</v>
      </c>
      <c r="AG25" s="2">
        <v>4</v>
      </c>
      <c r="AH25" s="2">
        <v>4</v>
      </c>
      <c r="AI25" s="2">
        <v>2</v>
      </c>
      <c r="AJ25" s="2">
        <v>4</v>
      </c>
      <c r="AK25" s="2"/>
      <c r="AL25" s="2"/>
      <c r="AM25" s="69">
        <f t="shared" si="10"/>
        <v>47</v>
      </c>
      <c r="AN25" s="84"/>
      <c r="AP25" s="79"/>
      <c r="AQ25" s="2" t="s">
        <v>1</v>
      </c>
      <c r="AR25" s="2">
        <v>1</v>
      </c>
      <c r="AS25" s="2">
        <v>3</v>
      </c>
      <c r="AT25" s="2">
        <v>3</v>
      </c>
      <c r="AU25" s="2">
        <v>3</v>
      </c>
      <c r="AV25" s="2">
        <v>1</v>
      </c>
      <c r="AW25" s="2">
        <v>3</v>
      </c>
      <c r="AX25" s="2">
        <v>3</v>
      </c>
      <c r="AY25" s="2">
        <v>5</v>
      </c>
      <c r="AZ25" s="2">
        <v>4</v>
      </c>
      <c r="BA25" s="2">
        <v>3</v>
      </c>
      <c r="BB25" s="2">
        <v>3</v>
      </c>
      <c r="BC25" s="2">
        <v>1</v>
      </c>
      <c r="BD25" s="2">
        <v>3</v>
      </c>
      <c r="BE25" s="2"/>
      <c r="BF25" s="2"/>
      <c r="BG25" s="69">
        <f t="shared" si="11"/>
        <v>36</v>
      </c>
      <c r="BH25" s="86"/>
    </row>
    <row r="26" spans="1:60" x14ac:dyDescent="0.3">
      <c r="A26" s="79" t="s">
        <v>27</v>
      </c>
      <c r="B26" s="79" t="s">
        <v>154</v>
      </c>
      <c r="C26" s="2" t="s">
        <v>0</v>
      </c>
      <c r="D26" s="2">
        <v>1</v>
      </c>
      <c r="E26" s="2">
        <v>3</v>
      </c>
      <c r="F26" s="2">
        <v>4</v>
      </c>
      <c r="G26" s="2">
        <v>2</v>
      </c>
      <c r="H26" s="2">
        <v>3</v>
      </c>
      <c r="I26" s="2">
        <v>2</v>
      </c>
      <c r="J26" s="2">
        <v>4</v>
      </c>
      <c r="K26" s="2">
        <v>5</v>
      </c>
      <c r="L26" s="2">
        <v>2</v>
      </c>
      <c r="M26" s="2">
        <v>4</v>
      </c>
      <c r="N26" s="2">
        <v>2</v>
      </c>
      <c r="O26" s="2">
        <v>2</v>
      </c>
      <c r="P26" s="2">
        <v>3</v>
      </c>
      <c r="Q26" s="2"/>
      <c r="R26" s="2"/>
      <c r="S26" s="69">
        <f t="shared" si="9"/>
        <v>37</v>
      </c>
      <c r="T26" s="85">
        <f t="shared" si="26"/>
        <v>65</v>
      </c>
      <c r="V26" s="79" t="s">
        <v>154</v>
      </c>
      <c r="W26" s="2" t="s">
        <v>0</v>
      </c>
      <c r="X26" s="2">
        <v>4</v>
      </c>
      <c r="Y26" s="2">
        <v>4</v>
      </c>
      <c r="Z26" s="2">
        <v>5</v>
      </c>
      <c r="AA26" s="2">
        <v>5</v>
      </c>
      <c r="AB26" s="2">
        <v>5</v>
      </c>
      <c r="AC26" s="2">
        <v>4</v>
      </c>
      <c r="AD26" s="2">
        <v>5</v>
      </c>
      <c r="AE26" s="2">
        <v>5</v>
      </c>
      <c r="AF26" s="2">
        <v>2</v>
      </c>
      <c r="AG26" s="2">
        <v>4</v>
      </c>
      <c r="AH26" s="2">
        <v>4</v>
      </c>
      <c r="AI26" s="2">
        <v>3</v>
      </c>
      <c r="AJ26" s="2">
        <v>5</v>
      </c>
      <c r="AK26" s="2"/>
      <c r="AL26" s="2"/>
      <c r="AM26" s="69">
        <f t="shared" si="10"/>
        <v>55</v>
      </c>
      <c r="AN26" s="84">
        <f t="shared" si="27"/>
        <v>110</v>
      </c>
      <c r="AP26" s="79" t="s">
        <v>154</v>
      </c>
      <c r="AQ26" s="2" t="s">
        <v>0</v>
      </c>
      <c r="AR26" s="2">
        <v>1</v>
      </c>
      <c r="AS26" s="2">
        <v>3</v>
      </c>
      <c r="AT26" s="2">
        <v>5</v>
      </c>
      <c r="AU26" s="2">
        <v>3</v>
      </c>
      <c r="AV26" s="2">
        <v>4</v>
      </c>
      <c r="AW26" s="2">
        <v>3</v>
      </c>
      <c r="AX26" s="2">
        <v>4</v>
      </c>
      <c r="AY26" s="2">
        <v>5</v>
      </c>
      <c r="AZ26" s="2">
        <v>4</v>
      </c>
      <c r="BA26" s="2">
        <v>5</v>
      </c>
      <c r="BB26" s="2">
        <v>2</v>
      </c>
      <c r="BC26" s="2">
        <v>1</v>
      </c>
      <c r="BD26" s="2">
        <v>3</v>
      </c>
      <c r="BE26" s="2"/>
      <c r="BF26" s="2"/>
      <c r="BG26" s="69">
        <f t="shared" si="11"/>
        <v>43</v>
      </c>
      <c r="BH26" s="86">
        <f t="shared" ref="BH26" si="31">BG26+BG27</f>
        <v>78</v>
      </c>
    </row>
    <row r="27" spans="1:60" x14ac:dyDescent="0.3">
      <c r="A27" s="79"/>
      <c r="B27" s="79"/>
      <c r="C27" s="2" t="s">
        <v>1</v>
      </c>
      <c r="D27" s="2">
        <v>2</v>
      </c>
      <c r="E27" s="2">
        <v>2</v>
      </c>
      <c r="F27" s="2">
        <v>2</v>
      </c>
      <c r="G27" s="2">
        <v>1</v>
      </c>
      <c r="H27" s="2">
        <v>3</v>
      </c>
      <c r="I27" s="2">
        <v>2</v>
      </c>
      <c r="J27" s="2">
        <v>3</v>
      </c>
      <c r="K27" s="2">
        <v>3</v>
      </c>
      <c r="L27" s="2">
        <v>3</v>
      </c>
      <c r="M27" s="2">
        <v>2</v>
      </c>
      <c r="N27" s="2">
        <v>2</v>
      </c>
      <c r="O27" s="2">
        <v>1</v>
      </c>
      <c r="P27" s="2">
        <v>2</v>
      </c>
      <c r="Q27" s="2"/>
      <c r="R27" s="2"/>
      <c r="S27" s="69">
        <f t="shared" si="9"/>
        <v>28</v>
      </c>
      <c r="T27" s="85"/>
      <c r="V27" s="79"/>
      <c r="W27" s="2" t="s">
        <v>1</v>
      </c>
      <c r="X27" s="2">
        <v>5</v>
      </c>
      <c r="Y27" s="2">
        <v>4</v>
      </c>
      <c r="Z27" s="2">
        <v>5</v>
      </c>
      <c r="AA27" s="2">
        <v>5</v>
      </c>
      <c r="AB27" s="2">
        <v>5</v>
      </c>
      <c r="AC27" s="2">
        <v>5</v>
      </c>
      <c r="AD27" s="2">
        <v>5</v>
      </c>
      <c r="AE27" s="2">
        <v>5</v>
      </c>
      <c r="AF27" s="2">
        <v>1</v>
      </c>
      <c r="AG27" s="2">
        <v>4</v>
      </c>
      <c r="AH27" s="2">
        <v>4</v>
      </c>
      <c r="AI27" s="2">
        <v>3</v>
      </c>
      <c r="AJ27" s="2">
        <v>4</v>
      </c>
      <c r="AK27" s="2"/>
      <c r="AL27" s="2"/>
      <c r="AM27" s="69">
        <f t="shared" si="10"/>
        <v>55</v>
      </c>
      <c r="AN27" s="84"/>
      <c r="AP27" s="79"/>
      <c r="AQ27" s="2" t="s">
        <v>1</v>
      </c>
      <c r="AR27" s="2">
        <v>2</v>
      </c>
      <c r="AS27" s="2">
        <v>3</v>
      </c>
      <c r="AT27" s="2">
        <v>3</v>
      </c>
      <c r="AU27" s="2">
        <v>2</v>
      </c>
      <c r="AV27" s="2">
        <v>5</v>
      </c>
      <c r="AW27" s="2">
        <v>3</v>
      </c>
      <c r="AX27" s="2">
        <v>3</v>
      </c>
      <c r="AY27" s="2">
        <v>4</v>
      </c>
      <c r="AZ27" s="2">
        <v>4</v>
      </c>
      <c r="BA27" s="2">
        <v>1</v>
      </c>
      <c r="BB27" s="2">
        <v>2</v>
      </c>
      <c r="BC27" s="2">
        <v>1</v>
      </c>
      <c r="BD27" s="2">
        <v>2</v>
      </c>
      <c r="BE27" s="2"/>
      <c r="BF27" s="2"/>
      <c r="BG27" s="69">
        <f t="shared" si="11"/>
        <v>35</v>
      </c>
      <c r="BH27" s="86"/>
    </row>
    <row r="28" spans="1:60" x14ac:dyDescent="0.3">
      <c r="A28" s="79" t="s">
        <v>28</v>
      </c>
      <c r="B28" s="79" t="s">
        <v>155</v>
      </c>
      <c r="C28" s="2" t="s">
        <v>0</v>
      </c>
      <c r="D28" s="2">
        <v>4</v>
      </c>
      <c r="E28" s="2">
        <v>4</v>
      </c>
      <c r="F28" s="2">
        <v>4</v>
      </c>
      <c r="G28" s="2">
        <v>3</v>
      </c>
      <c r="H28" s="2">
        <v>3</v>
      </c>
      <c r="I28" s="2">
        <v>4</v>
      </c>
      <c r="J28" s="2">
        <v>2</v>
      </c>
      <c r="K28" s="2">
        <v>4</v>
      </c>
      <c r="L28" s="2">
        <v>3</v>
      </c>
      <c r="M28" s="2">
        <v>4</v>
      </c>
      <c r="N28" s="2">
        <v>4</v>
      </c>
      <c r="O28" s="2">
        <v>2</v>
      </c>
      <c r="P28" s="2">
        <v>2</v>
      </c>
      <c r="Q28" s="2"/>
      <c r="R28" s="2"/>
      <c r="S28" s="69">
        <f t="shared" si="9"/>
        <v>43</v>
      </c>
      <c r="T28" s="85">
        <f t="shared" ref="T28" si="32">S28+S29</f>
        <v>80</v>
      </c>
      <c r="V28" s="79" t="s">
        <v>155</v>
      </c>
      <c r="W28" s="2" t="s">
        <v>0</v>
      </c>
      <c r="X28" s="2">
        <v>2</v>
      </c>
      <c r="Y28" s="2">
        <v>4</v>
      </c>
      <c r="Z28" s="2">
        <v>5</v>
      </c>
      <c r="AA28" s="2">
        <v>5</v>
      </c>
      <c r="AB28" s="2">
        <v>4</v>
      </c>
      <c r="AC28" s="2">
        <v>2</v>
      </c>
      <c r="AD28" s="2">
        <v>4</v>
      </c>
      <c r="AE28" s="2">
        <v>4</v>
      </c>
      <c r="AF28" s="2">
        <v>3</v>
      </c>
      <c r="AG28" s="2">
        <v>5</v>
      </c>
      <c r="AH28" s="2">
        <v>5</v>
      </c>
      <c r="AI28" s="2">
        <v>2</v>
      </c>
      <c r="AJ28" s="2">
        <v>2</v>
      </c>
      <c r="AK28" s="2"/>
      <c r="AL28" s="2"/>
      <c r="AM28" s="69">
        <f t="shared" si="10"/>
        <v>47</v>
      </c>
      <c r="AN28" s="84">
        <f t="shared" si="27"/>
        <v>90</v>
      </c>
      <c r="AP28" s="79" t="s">
        <v>155</v>
      </c>
      <c r="AQ28" s="2" t="s">
        <v>0</v>
      </c>
      <c r="AR28" s="2">
        <v>1</v>
      </c>
      <c r="AS28" s="2">
        <v>4</v>
      </c>
      <c r="AT28" s="2">
        <v>4</v>
      </c>
      <c r="AU28" s="2">
        <v>1</v>
      </c>
      <c r="AV28" s="2">
        <v>3</v>
      </c>
      <c r="AW28" s="2">
        <v>2</v>
      </c>
      <c r="AX28" s="2">
        <v>2</v>
      </c>
      <c r="AY28" s="2">
        <v>4</v>
      </c>
      <c r="AZ28" s="2">
        <v>3</v>
      </c>
      <c r="BA28" s="2">
        <v>4</v>
      </c>
      <c r="BB28" s="2">
        <v>3</v>
      </c>
      <c r="BC28" s="2">
        <v>1</v>
      </c>
      <c r="BD28" s="2">
        <v>2</v>
      </c>
      <c r="BE28" s="2"/>
      <c r="BF28" s="2"/>
      <c r="BG28" s="69">
        <f t="shared" si="11"/>
        <v>34</v>
      </c>
      <c r="BH28" s="86">
        <f t="shared" ref="BH28" si="33">BG28+BG29</f>
        <v>59</v>
      </c>
    </row>
    <row r="29" spans="1:60" x14ac:dyDescent="0.3">
      <c r="A29" s="79"/>
      <c r="B29" s="79"/>
      <c r="C29" s="2" t="s">
        <v>1</v>
      </c>
      <c r="D29" s="2">
        <v>4</v>
      </c>
      <c r="E29" s="2">
        <v>4</v>
      </c>
      <c r="F29" s="2">
        <v>3</v>
      </c>
      <c r="G29" s="2">
        <v>3</v>
      </c>
      <c r="H29" s="2">
        <v>3</v>
      </c>
      <c r="I29" s="2">
        <v>4</v>
      </c>
      <c r="J29" s="2">
        <v>1</v>
      </c>
      <c r="K29" s="2">
        <v>3</v>
      </c>
      <c r="L29" s="2">
        <v>3</v>
      </c>
      <c r="M29" s="2">
        <v>3</v>
      </c>
      <c r="N29" s="2">
        <v>3</v>
      </c>
      <c r="O29" s="2">
        <v>1</v>
      </c>
      <c r="P29" s="2">
        <v>2</v>
      </c>
      <c r="Q29" s="2"/>
      <c r="R29" s="2"/>
      <c r="S29" s="69">
        <f t="shared" si="9"/>
        <v>37</v>
      </c>
      <c r="T29" s="85"/>
      <c r="V29" s="79"/>
      <c r="W29" s="2" t="s">
        <v>1</v>
      </c>
      <c r="X29" s="2">
        <v>2</v>
      </c>
      <c r="Y29" s="2">
        <v>3</v>
      </c>
      <c r="Z29" s="2">
        <v>5</v>
      </c>
      <c r="AA29" s="2">
        <v>3</v>
      </c>
      <c r="AB29" s="2">
        <v>5</v>
      </c>
      <c r="AC29" s="2">
        <v>3</v>
      </c>
      <c r="AD29" s="2">
        <v>3</v>
      </c>
      <c r="AE29" s="2">
        <v>5</v>
      </c>
      <c r="AF29" s="2">
        <v>3</v>
      </c>
      <c r="AG29" s="2">
        <v>3</v>
      </c>
      <c r="AH29" s="2">
        <v>4</v>
      </c>
      <c r="AI29" s="2">
        <v>2</v>
      </c>
      <c r="AJ29" s="2">
        <v>2</v>
      </c>
      <c r="AK29" s="2"/>
      <c r="AL29" s="2"/>
      <c r="AM29" s="69">
        <f t="shared" si="10"/>
        <v>43</v>
      </c>
      <c r="AN29" s="84"/>
      <c r="AP29" s="79"/>
      <c r="AQ29" s="2" t="s">
        <v>1</v>
      </c>
      <c r="AR29" s="2">
        <v>1</v>
      </c>
      <c r="AS29" s="2">
        <v>2</v>
      </c>
      <c r="AT29" s="2">
        <v>2</v>
      </c>
      <c r="AU29" s="2">
        <v>1</v>
      </c>
      <c r="AV29" s="2">
        <v>3</v>
      </c>
      <c r="AW29" s="2">
        <v>2</v>
      </c>
      <c r="AX29" s="2">
        <v>2</v>
      </c>
      <c r="AY29" s="2">
        <v>3</v>
      </c>
      <c r="AZ29" s="2">
        <v>3</v>
      </c>
      <c r="BA29" s="2">
        <v>1</v>
      </c>
      <c r="BB29" s="2">
        <v>2</v>
      </c>
      <c r="BC29" s="2">
        <v>1</v>
      </c>
      <c r="BD29" s="2">
        <v>2</v>
      </c>
      <c r="BE29" s="2"/>
      <c r="BF29" s="2"/>
      <c r="BG29" s="69">
        <f t="shared" si="11"/>
        <v>25</v>
      </c>
      <c r="BH29" s="86"/>
    </row>
    <row r="30" spans="1:60" x14ac:dyDescent="0.3">
      <c r="A30" s="79" t="s">
        <v>29</v>
      </c>
      <c r="B30" s="79" t="s">
        <v>156</v>
      </c>
      <c r="C30" s="2" t="s">
        <v>0</v>
      </c>
      <c r="D30" s="2">
        <v>3</v>
      </c>
      <c r="E30" s="2">
        <v>4</v>
      </c>
      <c r="F30" s="2">
        <v>5</v>
      </c>
      <c r="G30" s="2">
        <v>4</v>
      </c>
      <c r="H30" s="2">
        <v>5</v>
      </c>
      <c r="I30" s="2">
        <v>5</v>
      </c>
      <c r="J30" s="2">
        <v>4</v>
      </c>
      <c r="K30" s="2">
        <v>5</v>
      </c>
      <c r="L30" s="2">
        <v>4</v>
      </c>
      <c r="M30" s="2">
        <v>4</v>
      </c>
      <c r="N30" s="2">
        <v>4</v>
      </c>
      <c r="O30" s="2">
        <v>2</v>
      </c>
      <c r="P30" s="2">
        <v>4</v>
      </c>
      <c r="Q30" s="2"/>
      <c r="R30" s="2"/>
      <c r="S30" s="69">
        <f t="shared" si="9"/>
        <v>53</v>
      </c>
      <c r="T30" s="85">
        <f t="shared" ref="T30" si="34">S30+S31</f>
        <v>102</v>
      </c>
      <c r="V30" s="79" t="s">
        <v>156</v>
      </c>
      <c r="W30" s="2" t="s">
        <v>0</v>
      </c>
      <c r="X30" s="2">
        <v>1</v>
      </c>
      <c r="Y30" s="2">
        <v>4</v>
      </c>
      <c r="Z30" s="2">
        <v>4</v>
      </c>
      <c r="AA30" s="2">
        <v>4</v>
      </c>
      <c r="AB30" s="2">
        <v>3</v>
      </c>
      <c r="AC30" s="2">
        <v>2</v>
      </c>
      <c r="AD30" s="2">
        <v>4</v>
      </c>
      <c r="AE30" s="2">
        <v>4</v>
      </c>
      <c r="AF30" s="2">
        <v>2</v>
      </c>
      <c r="AG30" s="2">
        <v>4</v>
      </c>
      <c r="AH30" s="2">
        <v>3</v>
      </c>
      <c r="AI30" s="2">
        <v>2</v>
      </c>
      <c r="AJ30" s="2">
        <v>3</v>
      </c>
      <c r="AK30" s="2"/>
      <c r="AL30" s="2"/>
      <c r="AM30" s="69">
        <f t="shared" si="10"/>
        <v>40</v>
      </c>
      <c r="AN30" s="84">
        <f t="shared" ref="AN30" si="35">AM30+AM31</f>
        <v>74</v>
      </c>
      <c r="AP30" s="79" t="s">
        <v>156</v>
      </c>
      <c r="AQ30" s="2" t="s">
        <v>0</v>
      </c>
      <c r="AR30" s="2">
        <v>1</v>
      </c>
      <c r="AS30" s="2">
        <v>4</v>
      </c>
      <c r="AT30" s="2">
        <v>4</v>
      </c>
      <c r="AU30" s="2">
        <v>2</v>
      </c>
      <c r="AV30" s="2">
        <v>3</v>
      </c>
      <c r="AW30" s="2">
        <v>1</v>
      </c>
      <c r="AX30" s="2">
        <v>4</v>
      </c>
      <c r="AY30" s="2">
        <v>4</v>
      </c>
      <c r="AZ30" s="2">
        <v>3</v>
      </c>
      <c r="BA30" s="2">
        <v>4</v>
      </c>
      <c r="BB30" s="2">
        <v>3</v>
      </c>
      <c r="BC30" s="2">
        <v>2</v>
      </c>
      <c r="BD30" s="2">
        <v>3</v>
      </c>
      <c r="BE30" s="2"/>
      <c r="BF30" s="2"/>
      <c r="BG30" s="69">
        <f t="shared" si="11"/>
        <v>38</v>
      </c>
      <c r="BH30" s="86">
        <f t="shared" ref="BH30" si="36">BG30+BG31</f>
        <v>66</v>
      </c>
    </row>
    <row r="31" spans="1:60" x14ac:dyDescent="0.3">
      <c r="A31" s="79"/>
      <c r="B31" s="79"/>
      <c r="C31" s="2" t="s">
        <v>1</v>
      </c>
      <c r="D31" s="2">
        <v>3</v>
      </c>
      <c r="E31" s="2">
        <v>4</v>
      </c>
      <c r="F31" s="2">
        <v>3</v>
      </c>
      <c r="G31" s="2">
        <v>5</v>
      </c>
      <c r="H31" s="2">
        <v>3</v>
      </c>
      <c r="I31" s="2">
        <v>5</v>
      </c>
      <c r="J31" s="2">
        <v>4</v>
      </c>
      <c r="K31" s="2">
        <v>5</v>
      </c>
      <c r="L31" s="2">
        <v>4</v>
      </c>
      <c r="M31" s="2">
        <v>4</v>
      </c>
      <c r="N31" s="2">
        <v>3</v>
      </c>
      <c r="O31" s="2">
        <v>2</v>
      </c>
      <c r="P31" s="2">
        <v>4</v>
      </c>
      <c r="Q31" s="2"/>
      <c r="R31" s="2"/>
      <c r="S31" s="69">
        <f t="shared" si="9"/>
        <v>49</v>
      </c>
      <c r="T31" s="85"/>
      <c r="V31" s="79"/>
      <c r="W31" s="2" t="s">
        <v>1</v>
      </c>
      <c r="X31" s="2">
        <v>1</v>
      </c>
      <c r="Y31" s="2">
        <v>3</v>
      </c>
      <c r="Z31" s="2">
        <v>1</v>
      </c>
      <c r="AA31" s="2">
        <v>3</v>
      </c>
      <c r="AB31" s="2">
        <v>3</v>
      </c>
      <c r="AC31" s="2">
        <v>3</v>
      </c>
      <c r="AD31" s="2">
        <v>4</v>
      </c>
      <c r="AE31" s="2">
        <v>3</v>
      </c>
      <c r="AF31" s="2">
        <v>2</v>
      </c>
      <c r="AG31" s="2">
        <v>2</v>
      </c>
      <c r="AH31" s="2">
        <v>3</v>
      </c>
      <c r="AI31" s="2">
        <v>2</v>
      </c>
      <c r="AJ31" s="2">
        <v>4</v>
      </c>
      <c r="AK31" s="2"/>
      <c r="AL31" s="2"/>
      <c r="AM31" s="69">
        <f t="shared" si="10"/>
        <v>34</v>
      </c>
      <c r="AN31" s="84"/>
      <c r="AP31" s="79"/>
      <c r="AQ31" s="2" t="s">
        <v>1</v>
      </c>
      <c r="AR31" s="2">
        <v>1</v>
      </c>
      <c r="AS31" s="2">
        <v>2</v>
      </c>
      <c r="AT31" s="2">
        <v>1</v>
      </c>
      <c r="AU31" s="2">
        <v>2</v>
      </c>
      <c r="AV31" s="2">
        <v>1</v>
      </c>
      <c r="AW31" s="2">
        <v>2</v>
      </c>
      <c r="AX31" s="2">
        <v>4</v>
      </c>
      <c r="AY31" s="2">
        <v>2</v>
      </c>
      <c r="AZ31" s="2">
        <v>3</v>
      </c>
      <c r="BA31" s="2">
        <v>2</v>
      </c>
      <c r="BB31" s="2">
        <v>3</v>
      </c>
      <c r="BC31" s="2">
        <v>1</v>
      </c>
      <c r="BD31" s="2">
        <v>4</v>
      </c>
      <c r="BE31" s="2"/>
      <c r="BF31" s="2"/>
      <c r="BG31" s="69">
        <f t="shared" si="11"/>
        <v>28</v>
      </c>
      <c r="BH31" s="86"/>
    </row>
    <row r="32" spans="1:60" x14ac:dyDescent="0.3">
      <c r="A32" s="79" t="s">
        <v>30</v>
      </c>
      <c r="B32" s="79" t="s">
        <v>157</v>
      </c>
      <c r="C32" s="2" t="s">
        <v>0</v>
      </c>
      <c r="D32" s="2">
        <v>5</v>
      </c>
      <c r="E32" s="2">
        <v>5</v>
      </c>
      <c r="F32" s="2">
        <v>4</v>
      </c>
      <c r="G32" s="2">
        <v>2</v>
      </c>
      <c r="H32" s="2">
        <v>4</v>
      </c>
      <c r="I32" s="2">
        <v>5</v>
      </c>
      <c r="J32" s="2">
        <v>4</v>
      </c>
      <c r="K32" s="2">
        <v>5</v>
      </c>
      <c r="L32" s="2">
        <v>2</v>
      </c>
      <c r="M32" s="2">
        <v>5</v>
      </c>
      <c r="N32" s="2">
        <v>4</v>
      </c>
      <c r="O32" s="2">
        <v>2</v>
      </c>
      <c r="P32" s="2">
        <v>5</v>
      </c>
      <c r="Q32" s="2"/>
      <c r="R32" s="2"/>
      <c r="S32" s="69">
        <f t="shared" si="9"/>
        <v>52</v>
      </c>
      <c r="T32" s="85">
        <f t="shared" ref="T32" si="37">S32+S33</f>
        <v>105</v>
      </c>
      <c r="V32" s="79" t="s">
        <v>157</v>
      </c>
      <c r="W32" s="2" t="s">
        <v>0</v>
      </c>
      <c r="X32" s="2">
        <v>5</v>
      </c>
      <c r="Y32" s="2">
        <v>5</v>
      </c>
      <c r="Z32" s="2">
        <v>4</v>
      </c>
      <c r="AA32" s="2">
        <v>2</v>
      </c>
      <c r="AB32" s="2">
        <v>5</v>
      </c>
      <c r="AC32" s="2">
        <v>3</v>
      </c>
      <c r="AD32" s="2">
        <v>4</v>
      </c>
      <c r="AE32" s="2">
        <v>5</v>
      </c>
      <c r="AF32" s="2">
        <v>4</v>
      </c>
      <c r="AG32" s="2">
        <v>5</v>
      </c>
      <c r="AH32" s="2">
        <v>4</v>
      </c>
      <c r="AI32" s="2">
        <v>3</v>
      </c>
      <c r="AJ32" s="2">
        <v>4</v>
      </c>
      <c r="AK32" s="2"/>
      <c r="AL32" s="2"/>
      <c r="AM32" s="69">
        <f t="shared" si="10"/>
        <v>53</v>
      </c>
      <c r="AN32" s="84">
        <f t="shared" ref="AN32" si="38">AM32+AM33</f>
        <v>95</v>
      </c>
      <c r="AP32" s="79" t="s">
        <v>157</v>
      </c>
      <c r="AQ32" s="2" t="s">
        <v>0</v>
      </c>
      <c r="AR32" s="2">
        <v>5</v>
      </c>
      <c r="AS32" s="2">
        <v>5</v>
      </c>
      <c r="AT32" s="2">
        <v>4</v>
      </c>
      <c r="AU32" s="2">
        <v>1</v>
      </c>
      <c r="AV32" s="2">
        <v>4</v>
      </c>
      <c r="AW32" s="2">
        <v>3</v>
      </c>
      <c r="AX32" s="2">
        <v>4</v>
      </c>
      <c r="AY32" s="2">
        <v>5</v>
      </c>
      <c r="AZ32" s="2">
        <v>3</v>
      </c>
      <c r="BA32" s="2">
        <v>5</v>
      </c>
      <c r="BB32" s="2">
        <v>4</v>
      </c>
      <c r="BC32" s="2">
        <v>1</v>
      </c>
      <c r="BD32" s="2">
        <v>3</v>
      </c>
      <c r="BE32" s="2"/>
      <c r="BF32" s="2"/>
      <c r="BG32" s="69">
        <f t="shared" si="11"/>
        <v>47</v>
      </c>
      <c r="BH32" s="86">
        <f t="shared" ref="BH32" si="39">BG32+BG33</f>
        <v>83</v>
      </c>
    </row>
    <row r="33" spans="1:60" x14ac:dyDescent="0.3">
      <c r="A33" s="79"/>
      <c r="B33" s="79"/>
      <c r="C33" s="2" t="s">
        <v>1</v>
      </c>
      <c r="D33" s="2">
        <v>5</v>
      </c>
      <c r="E33" s="2">
        <v>4</v>
      </c>
      <c r="F33" s="2">
        <v>4</v>
      </c>
      <c r="G33" s="2">
        <v>5</v>
      </c>
      <c r="H33" s="2">
        <v>3</v>
      </c>
      <c r="I33" s="2">
        <v>5</v>
      </c>
      <c r="J33" s="2">
        <v>3</v>
      </c>
      <c r="K33" s="2">
        <v>5</v>
      </c>
      <c r="L33" s="2">
        <v>4</v>
      </c>
      <c r="M33" s="2">
        <v>5</v>
      </c>
      <c r="N33" s="2">
        <v>4</v>
      </c>
      <c r="O33" s="2">
        <v>2</v>
      </c>
      <c r="P33" s="2">
        <v>4</v>
      </c>
      <c r="Q33" s="2"/>
      <c r="R33" s="2"/>
      <c r="S33" s="69">
        <f t="shared" si="9"/>
        <v>53</v>
      </c>
      <c r="T33" s="85"/>
      <c r="V33" s="79"/>
      <c r="W33" s="2" t="s">
        <v>1</v>
      </c>
      <c r="X33" s="2">
        <v>5</v>
      </c>
      <c r="Y33" s="2">
        <v>3</v>
      </c>
      <c r="Z33" s="2">
        <v>4</v>
      </c>
      <c r="AA33" s="2">
        <v>2</v>
      </c>
      <c r="AB33" s="2">
        <v>5</v>
      </c>
      <c r="AC33" s="2">
        <v>3</v>
      </c>
      <c r="AD33" s="2">
        <v>4</v>
      </c>
      <c r="AE33" s="2">
        <v>4</v>
      </c>
      <c r="AF33" s="2">
        <v>2</v>
      </c>
      <c r="AG33" s="2">
        <v>1</v>
      </c>
      <c r="AH33" s="2">
        <v>3</v>
      </c>
      <c r="AI33" s="2">
        <v>3</v>
      </c>
      <c r="AJ33" s="2">
        <v>3</v>
      </c>
      <c r="AK33" s="2"/>
      <c r="AL33" s="2"/>
      <c r="AM33" s="69">
        <f t="shared" si="10"/>
        <v>42</v>
      </c>
      <c r="AN33" s="84"/>
      <c r="AP33" s="79"/>
      <c r="AQ33" s="2" t="s">
        <v>1</v>
      </c>
      <c r="AR33" s="2">
        <v>2</v>
      </c>
      <c r="AS33" s="2">
        <v>2</v>
      </c>
      <c r="AT33" s="2">
        <v>3</v>
      </c>
      <c r="AU33" s="2">
        <v>2</v>
      </c>
      <c r="AV33" s="2">
        <v>3</v>
      </c>
      <c r="AW33" s="2">
        <v>2</v>
      </c>
      <c r="AX33" s="2">
        <v>3</v>
      </c>
      <c r="AY33" s="2">
        <v>4</v>
      </c>
      <c r="AZ33" s="2">
        <v>5</v>
      </c>
      <c r="BA33" s="2">
        <v>3</v>
      </c>
      <c r="BB33" s="2">
        <v>4</v>
      </c>
      <c r="BC33" s="2">
        <v>1</v>
      </c>
      <c r="BD33" s="2">
        <v>2</v>
      </c>
      <c r="BE33" s="2"/>
      <c r="BF33" s="2"/>
      <c r="BG33" s="69">
        <f t="shared" si="11"/>
        <v>36</v>
      </c>
      <c r="BH33" s="86"/>
    </row>
    <row r="34" spans="1:60" x14ac:dyDescent="0.3">
      <c r="A34" s="79" t="s">
        <v>31</v>
      </c>
      <c r="B34" s="79" t="s">
        <v>158</v>
      </c>
      <c r="C34" s="2" t="s">
        <v>0</v>
      </c>
      <c r="D34" s="2">
        <v>3</v>
      </c>
      <c r="E34" s="2">
        <v>2</v>
      </c>
      <c r="F34" s="2">
        <v>5</v>
      </c>
      <c r="G34" s="2">
        <v>5</v>
      </c>
      <c r="H34" s="2">
        <v>3</v>
      </c>
      <c r="I34" s="2">
        <v>3</v>
      </c>
      <c r="J34" s="2">
        <v>3</v>
      </c>
      <c r="K34" s="2">
        <v>4</v>
      </c>
      <c r="L34" s="2">
        <v>4</v>
      </c>
      <c r="M34" s="2">
        <v>2</v>
      </c>
      <c r="N34" s="2">
        <v>4</v>
      </c>
      <c r="O34" s="2">
        <v>2</v>
      </c>
      <c r="P34" s="2">
        <v>4</v>
      </c>
      <c r="Q34" s="2"/>
      <c r="R34" s="2"/>
      <c r="S34" s="69">
        <f t="shared" si="9"/>
        <v>44</v>
      </c>
      <c r="T34" s="85">
        <f t="shared" ref="T34" si="40">S34+S35</f>
        <v>78</v>
      </c>
      <c r="V34" s="79" t="s">
        <v>158</v>
      </c>
      <c r="W34" s="2" t="s">
        <v>0</v>
      </c>
      <c r="X34" s="2">
        <v>1</v>
      </c>
      <c r="Y34" s="2">
        <v>2</v>
      </c>
      <c r="Z34" s="2">
        <v>5</v>
      </c>
      <c r="AA34" s="2">
        <v>5</v>
      </c>
      <c r="AB34" s="2">
        <v>3</v>
      </c>
      <c r="AC34" s="2">
        <v>2</v>
      </c>
      <c r="AD34" s="2">
        <v>3</v>
      </c>
      <c r="AE34" s="2">
        <v>4</v>
      </c>
      <c r="AF34" s="2">
        <v>3</v>
      </c>
      <c r="AG34" s="2">
        <v>2</v>
      </c>
      <c r="AH34" s="2">
        <v>4</v>
      </c>
      <c r="AI34" s="2">
        <v>2</v>
      </c>
      <c r="AJ34" s="2">
        <v>4</v>
      </c>
      <c r="AK34" s="2"/>
      <c r="AL34" s="2"/>
      <c r="AM34" s="69">
        <f t="shared" si="10"/>
        <v>40</v>
      </c>
      <c r="AN34" s="84">
        <f t="shared" ref="AN34" si="41">AM34+AM35</f>
        <v>75</v>
      </c>
      <c r="AP34" s="79" t="s">
        <v>158</v>
      </c>
      <c r="AQ34" s="2" t="s">
        <v>0</v>
      </c>
      <c r="AR34" s="2">
        <v>1</v>
      </c>
      <c r="AS34" s="2">
        <v>2</v>
      </c>
      <c r="AT34" s="2">
        <v>5</v>
      </c>
      <c r="AU34" s="2">
        <v>5</v>
      </c>
      <c r="AV34" s="2">
        <v>3</v>
      </c>
      <c r="AW34" s="2">
        <v>2</v>
      </c>
      <c r="AX34" s="2">
        <v>3</v>
      </c>
      <c r="AY34" s="2">
        <v>4</v>
      </c>
      <c r="AZ34" s="2">
        <v>2</v>
      </c>
      <c r="BA34" s="2">
        <v>5</v>
      </c>
      <c r="BB34" s="2">
        <v>4</v>
      </c>
      <c r="BC34" s="2">
        <v>1</v>
      </c>
      <c r="BD34" s="2">
        <v>3</v>
      </c>
      <c r="BE34" s="2"/>
      <c r="BF34" s="2"/>
      <c r="BG34" s="69">
        <f t="shared" si="11"/>
        <v>40</v>
      </c>
      <c r="BH34" s="86">
        <f t="shared" ref="BH34" si="42">BG34+BG35</f>
        <v>59</v>
      </c>
    </row>
    <row r="35" spans="1:60" x14ac:dyDescent="0.3">
      <c r="A35" s="79"/>
      <c r="B35" s="79"/>
      <c r="C35" s="2" t="s">
        <v>1</v>
      </c>
      <c r="D35" s="2">
        <v>4</v>
      </c>
      <c r="E35" s="2">
        <v>2</v>
      </c>
      <c r="F35" s="2">
        <v>4</v>
      </c>
      <c r="G35" s="2">
        <v>3</v>
      </c>
      <c r="H35" s="2">
        <v>1</v>
      </c>
      <c r="I35" s="2">
        <v>4</v>
      </c>
      <c r="J35" s="2">
        <v>3</v>
      </c>
      <c r="K35" s="2">
        <v>2</v>
      </c>
      <c r="L35" s="2">
        <v>3</v>
      </c>
      <c r="M35" s="2">
        <v>1</v>
      </c>
      <c r="N35" s="2">
        <v>1</v>
      </c>
      <c r="O35" s="2">
        <v>2</v>
      </c>
      <c r="P35" s="2">
        <v>4</v>
      </c>
      <c r="Q35" s="2"/>
      <c r="R35" s="2"/>
      <c r="S35" s="69">
        <f t="shared" si="9"/>
        <v>34</v>
      </c>
      <c r="T35" s="85"/>
      <c r="V35" s="79"/>
      <c r="W35" s="2" t="s">
        <v>1</v>
      </c>
      <c r="X35" s="2">
        <v>2</v>
      </c>
      <c r="Y35" s="2">
        <v>3</v>
      </c>
      <c r="Z35" s="2">
        <v>4</v>
      </c>
      <c r="AA35" s="2">
        <v>3</v>
      </c>
      <c r="AB35" s="2">
        <v>3</v>
      </c>
      <c r="AC35" s="2">
        <v>2</v>
      </c>
      <c r="AD35" s="2">
        <v>3</v>
      </c>
      <c r="AE35" s="2">
        <v>4</v>
      </c>
      <c r="AF35" s="2">
        <v>3</v>
      </c>
      <c r="AG35" s="2">
        <v>2</v>
      </c>
      <c r="AH35" s="2">
        <v>1</v>
      </c>
      <c r="AI35" s="2">
        <v>2</v>
      </c>
      <c r="AJ35" s="2">
        <v>3</v>
      </c>
      <c r="AK35" s="2"/>
      <c r="AL35" s="2"/>
      <c r="AM35" s="69">
        <f t="shared" si="10"/>
        <v>35</v>
      </c>
      <c r="AN35" s="84"/>
      <c r="AP35" s="79"/>
      <c r="AQ35" s="2" t="s">
        <v>1</v>
      </c>
      <c r="AR35" s="2">
        <v>1</v>
      </c>
      <c r="AS35" s="2">
        <v>2</v>
      </c>
      <c r="AT35" s="2">
        <v>1</v>
      </c>
      <c r="AU35" s="2">
        <v>1</v>
      </c>
      <c r="AV35" s="2">
        <v>1</v>
      </c>
      <c r="AW35" s="2">
        <v>2</v>
      </c>
      <c r="AX35" s="2">
        <v>3</v>
      </c>
      <c r="AY35" s="2">
        <v>2</v>
      </c>
      <c r="AZ35" s="2">
        <v>1</v>
      </c>
      <c r="BA35" s="2">
        <v>1</v>
      </c>
      <c r="BB35" s="2">
        <v>1</v>
      </c>
      <c r="BC35" s="2">
        <v>1</v>
      </c>
      <c r="BD35" s="2">
        <v>2</v>
      </c>
      <c r="BE35" s="2"/>
      <c r="BF35" s="2"/>
      <c r="BG35" s="69">
        <f t="shared" si="11"/>
        <v>19</v>
      </c>
      <c r="BH35" s="86"/>
    </row>
    <row r="36" spans="1:60" x14ac:dyDescent="0.3">
      <c r="A36" s="79" t="s">
        <v>32</v>
      </c>
      <c r="B36" s="79" t="s">
        <v>159</v>
      </c>
      <c r="C36" s="2" t="s">
        <v>0</v>
      </c>
      <c r="D36" s="2">
        <v>4</v>
      </c>
      <c r="E36" s="2">
        <v>2</v>
      </c>
      <c r="F36" s="2">
        <v>5</v>
      </c>
      <c r="G36" s="2">
        <v>1</v>
      </c>
      <c r="H36" s="2">
        <v>5</v>
      </c>
      <c r="I36" s="2">
        <v>3</v>
      </c>
      <c r="J36" s="2">
        <v>3</v>
      </c>
      <c r="K36" s="2">
        <v>5</v>
      </c>
      <c r="L36" s="2">
        <v>3</v>
      </c>
      <c r="M36" s="2">
        <v>5</v>
      </c>
      <c r="N36" s="2">
        <v>4</v>
      </c>
      <c r="O36" s="2">
        <v>2</v>
      </c>
      <c r="P36" s="2">
        <v>3</v>
      </c>
      <c r="Q36" s="2"/>
      <c r="R36" s="2"/>
      <c r="S36" s="69">
        <f t="shared" si="9"/>
        <v>45</v>
      </c>
      <c r="T36" s="85">
        <f t="shared" ref="T36" si="43">S36+S37</f>
        <v>75</v>
      </c>
      <c r="V36" s="79" t="s">
        <v>159</v>
      </c>
      <c r="W36" s="2" t="s">
        <v>0</v>
      </c>
      <c r="X36" s="2">
        <v>4</v>
      </c>
      <c r="Y36" s="2">
        <v>3</v>
      </c>
      <c r="Z36" s="2">
        <v>5</v>
      </c>
      <c r="AA36" s="2">
        <v>5</v>
      </c>
      <c r="AB36" s="2">
        <v>5</v>
      </c>
      <c r="AC36" s="2">
        <v>5</v>
      </c>
      <c r="AD36" s="2">
        <v>5</v>
      </c>
      <c r="AE36" s="2">
        <v>5</v>
      </c>
      <c r="AF36" s="2">
        <v>3</v>
      </c>
      <c r="AG36" s="2">
        <v>5</v>
      </c>
      <c r="AH36" s="2">
        <v>5</v>
      </c>
      <c r="AI36" s="2">
        <v>2</v>
      </c>
      <c r="AJ36" s="2">
        <v>4</v>
      </c>
      <c r="AK36" s="2"/>
      <c r="AL36" s="2"/>
      <c r="AM36" s="69">
        <f t="shared" si="10"/>
        <v>56</v>
      </c>
      <c r="AN36" s="84">
        <f t="shared" ref="AN36" si="44">AM36+AM37</f>
        <v>101</v>
      </c>
      <c r="AP36" s="79" t="s">
        <v>159</v>
      </c>
      <c r="AQ36" s="2" t="s">
        <v>0</v>
      </c>
      <c r="AR36" s="2">
        <v>4</v>
      </c>
      <c r="AS36" s="2">
        <v>4</v>
      </c>
      <c r="AT36" s="2">
        <v>5</v>
      </c>
      <c r="AU36" s="2">
        <v>5</v>
      </c>
      <c r="AV36" s="2">
        <v>5</v>
      </c>
      <c r="AW36" s="2">
        <v>5</v>
      </c>
      <c r="AX36" s="2">
        <v>5</v>
      </c>
      <c r="AY36" s="2">
        <v>5</v>
      </c>
      <c r="AZ36" s="2">
        <v>3</v>
      </c>
      <c r="BA36" s="2">
        <v>5</v>
      </c>
      <c r="BB36" s="2">
        <v>4</v>
      </c>
      <c r="BC36" s="2">
        <v>2</v>
      </c>
      <c r="BD36" s="2">
        <v>3</v>
      </c>
      <c r="BE36" s="2"/>
      <c r="BF36" s="2"/>
      <c r="BG36" s="69">
        <f t="shared" si="11"/>
        <v>55</v>
      </c>
      <c r="BH36" s="86">
        <f t="shared" ref="BH36" si="45">BG36+BG37</f>
        <v>98</v>
      </c>
    </row>
    <row r="37" spans="1:60" x14ac:dyDescent="0.3">
      <c r="A37" s="79"/>
      <c r="B37" s="79"/>
      <c r="C37" s="2" t="s">
        <v>1</v>
      </c>
      <c r="D37" s="2">
        <v>3</v>
      </c>
      <c r="E37" s="2">
        <v>2</v>
      </c>
      <c r="F37" s="2">
        <v>3</v>
      </c>
      <c r="G37" s="2">
        <v>2</v>
      </c>
      <c r="H37" s="2">
        <v>3</v>
      </c>
      <c r="I37" s="2">
        <v>2</v>
      </c>
      <c r="J37" s="2">
        <v>1</v>
      </c>
      <c r="K37" s="2">
        <v>3</v>
      </c>
      <c r="L37" s="2">
        <v>2</v>
      </c>
      <c r="M37" s="2">
        <v>3</v>
      </c>
      <c r="N37" s="2">
        <v>3</v>
      </c>
      <c r="O37" s="2">
        <v>1</v>
      </c>
      <c r="P37" s="2">
        <v>2</v>
      </c>
      <c r="Q37" s="2"/>
      <c r="R37" s="2"/>
      <c r="S37" s="69">
        <f t="shared" si="9"/>
        <v>30</v>
      </c>
      <c r="T37" s="85"/>
      <c r="V37" s="79"/>
      <c r="W37" s="2" t="s">
        <v>1</v>
      </c>
      <c r="X37" s="2">
        <v>3</v>
      </c>
      <c r="Y37" s="2">
        <v>3</v>
      </c>
      <c r="Z37" s="2">
        <v>4</v>
      </c>
      <c r="AA37" s="2">
        <v>4</v>
      </c>
      <c r="AB37" s="2">
        <v>5</v>
      </c>
      <c r="AC37" s="2">
        <v>4</v>
      </c>
      <c r="AD37" s="2">
        <v>4</v>
      </c>
      <c r="AE37" s="2">
        <v>5</v>
      </c>
      <c r="AF37" s="2">
        <v>2</v>
      </c>
      <c r="AG37" s="2">
        <v>3</v>
      </c>
      <c r="AH37" s="2">
        <v>3</v>
      </c>
      <c r="AI37" s="2">
        <v>1</v>
      </c>
      <c r="AJ37" s="2">
        <v>4</v>
      </c>
      <c r="AK37" s="2"/>
      <c r="AL37" s="2"/>
      <c r="AM37" s="69">
        <f t="shared" si="10"/>
        <v>45</v>
      </c>
      <c r="AN37" s="84"/>
      <c r="AP37" s="79"/>
      <c r="AQ37" s="2" t="s">
        <v>1</v>
      </c>
      <c r="AR37" s="2">
        <v>3</v>
      </c>
      <c r="AS37" s="2">
        <v>4</v>
      </c>
      <c r="AT37" s="2">
        <v>4</v>
      </c>
      <c r="AU37" s="2">
        <v>3</v>
      </c>
      <c r="AV37" s="2">
        <v>4</v>
      </c>
      <c r="AW37" s="2">
        <v>4</v>
      </c>
      <c r="AX37" s="2">
        <v>4</v>
      </c>
      <c r="AY37" s="2">
        <v>4</v>
      </c>
      <c r="AZ37" s="2">
        <v>3</v>
      </c>
      <c r="BA37" s="2">
        <v>3</v>
      </c>
      <c r="BB37" s="2">
        <v>3</v>
      </c>
      <c r="BC37" s="2">
        <v>1</v>
      </c>
      <c r="BD37" s="2">
        <v>3</v>
      </c>
      <c r="BE37" s="2"/>
      <c r="BF37" s="2"/>
      <c r="BG37" s="69">
        <f t="shared" si="11"/>
        <v>43</v>
      </c>
      <c r="BH37" s="86"/>
    </row>
    <row r="38" spans="1:60" x14ac:dyDescent="0.3">
      <c r="A38" s="79" t="s">
        <v>33</v>
      </c>
      <c r="B38" s="79" t="s">
        <v>160</v>
      </c>
      <c r="C38" s="2" t="s">
        <v>0</v>
      </c>
      <c r="D38" s="2">
        <v>1</v>
      </c>
      <c r="E38" s="2">
        <v>5</v>
      </c>
      <c r="F38" s="2">
        <v>5</v>
      </c>
      <c r="G38" s="2">
        <v>2</v>
      </c>
      <c r="H38" s="2">
        <v>5</v>
      </c>
      <c r="I38" s="2">
        <v>5</v>
      </c>
      <c r="J38" s="2">
        <v>5</v>
      </c>
      <c r="K38" s="2">
        <v>5</v>
      </c>
      <c r="L38" s="2">
        <v>1</v>
      </c>
      <c r="M38" s="2">
        <v>5</v>
      </c>
      <c r="N38" s="2">
        <v>4</v>
      </c>
      <c r="O38" s="2">
        <v>1</v>
      </c>
      <c r="P38" s="2">
        <v>3</v>
      </c>
      <c r="Q38" s="2"/>
      <c r="R38" s="2"/>
      <c r="S38" s="69">
        <f t="shared" si="9"/>
        <v>47</v>
      </c>
      <c r="T38" s="85">
        <f t="shared" ref="T38" si="46">S38+S39</f>
        <v>72</v>
      </c>
      <c r="V38" s="79" t="s">
        <v>160</v>
      </c>
      <c r="W38" s="2" t="s">
        <v>0</v>
      </c>
      <c r="X38" s="2">
        <v>1</v>
      </c>
      <c r="Y38" s="2">
        <v>5</v>
      </c>
      <c r="Z38" s="2">
        <v>5</v>
      </c>
      <c r="AA38" s="2">
        <v>4</v>
      </c>
      <c r="AB38" s="2">
        <v>5</v>
      </c>
      <c r="AC38" s="2">
        <v>5</v>
      </c>
      <c r="AD38" s="2">
        <v>5</v>
      </c>
      <c r="AE38" s="2">
        <v>5</v>
      </c>
      <c r="AF38" s="2">
        <v>1</v>
      </c>
      <c r="AG38" s="2">
        <v>5</v>
      </c>
      <c r="AH38" s="2">
        <v>5</v>
      </c>
      <c r="AI38" s="2">
        <v>1</v>
      </c>
      <c r="AJ38" s="2">
        <v>4</v>
      </c>
      <c r="AK38" s="2"/>
      <c r="AL38" s="2"/>
      <c r="AM38" s="69">
        <f t="shared" si="10"/>
        <v>51</v>
      </c>
      <c r="AN38" s="84">
        <f t="shared" ref="AN38" si="47">AM38+AM39</f>
        <v>85</v>
      </c>
      <c r="AP38" s="79" t="s">
        <v>160</v>
      </c>
      <c r="AQ38" s="2" t="s">
        <v>0</v>
      </c>
      <c r="AR38" s="2">
        <v>1</v>
      </c>
      <c r="AS38" s="2">
        <v>5</v>
      </c>
      <c r="AT38" s="2">
        <v>5</v>
      </c>
      <c r="AU38" s="2">
        <v>5</v>
      </c>
      <c r="AV38" s="2">
        <v>5</v>
      </c>
      <c r="AW38" s="2">
        <v>5</v>
      </c>
      <c r="AX38" s="2">
        <v>5</v>
      </c>
      <c r="AY38" s="2">
        <v>5</v>
      </c>
      <c r="AZ38" s="2">
        <v>1</v>
      </c>
      <c r="BA38" s="2">
        <v>5</v>
      </c>
      <c r="BB38" s="2">
        <v>5</v>
      </c>
      <c r="BC38" s="2">
        <v>1</v>
      </c>
      <c r="BD38" s="2">
        <v>4</v>
      </c>
      <c r="BE38" s="2"/>
      <c r="BF38" s="2"/>
      <c r="BG38" s="69">
        <f t="shared" si="11"/>
        <v>52</v>
      </c>
      <c r="BH38" s="86">
        <f t="shared" ref="BH38" si="48">BG38+BG39</f>
        <v>83</v>
      </c>
    </row>
    <row r="39" spans="1:60" x14ac:dyDescent="0.3">
      <c r="A39" s="79"/>
      <c r="B39" s="79"/>
      <c r="C39" s="2" t="s">
        <v>1</v>
      </c>
      <c r="D39" s="2">
        <v>1</v>
      </c>
      <c r="E39" s="2">
        <v>2</v>
      </c>
      <c r="F39" s="2">
        <v>2</v>
      </c>
      <c r="G39" s="2">
        <v>1</v>
      </c>
      <c r="H39" s="2">
        <v>3</v>
      </c>
      <c r="I39" s="2">
        <v>3</v>
      </c>
      <c r="J39" s="2">
        <v>1</v>
      </c>
      <c r="K39" s="2">
        <v>3</v>
      </c>
      <c r="L39" s="2">
        <v>1</v>
      </c>
      <c r="M39" s="2">
        <v>2</v>
      </c>
      <c r="N39" s="2">
        <v>3</v>
      </c>
      <c r="O39" s="2">
        <v>1</v>
      </c>
      <c r="P39" s="2">
        <v>2</v>
      </c>
      <c r="Q39" s="2"/>
      <c r="R39" s="2"/>
      <c r="S39" s="69">
        <f t="shared" si="9"/>
        <v>25</v>
      </c>
      <c r="T39" s="85"/>
      <c r="V39" s="79"/>
      <c r="W39" s="2" t="s">
        <v>1</v>
      </c>
      <c r="X39" s="2">
        <v>1</v>
      </c>
      <c r="Y39" s="2">
        <v>3</v>
      </c>
      <c r="Z39" s="2">
        <v>3</v>
      </c>
      <c r="AA39" s="2">
        <v>1</v>
      </c>
      <c r="AB39" s="2">
        <v>3</v>
      </c>
      <c r="AC39" s="2">
        <v>5</v>
      </c>
      <c r="AD39" s="2">
        <v>1</v>
      </c>
      <c r="AE39" s="2">
        <v>5</v>
      </c>
      <c r="AF39" s="2">
        <v>4</v>
      </c>
      <c r="AG39" s="2">
        <v>2</v>
      </c>
      <c r="AH39" s="2">
        <v>3</v>
      </c>
      <c r="AI39" s="2">
        <v>1</v>
      </c>
      <c r="AJ39" s="2">
        <v>2</v>
      </c>
      <c r="AK39" s="2"/>
      <c r="AL39" s="2"/>
      <c r="AM39" s="69">
        <f t="shared" si="10"/>
        <v>34</v>
      </c>
      <c r="AN39" s="84"/>
      <c r="AP39" s="79"/>
      <c r="AQ39" s="2" t="s">
        <v>1</v>
      </c>
      <c r="AR39" s="2">
        <v>1</v>
      </c>
      <c r="AS39" s="2">
        <v>3</v>
      </c>
      <c r="AT39" s="2">
        <v>2</v>
      </c>
      <c r="AU39" s="2">
        <v>1</v>
      </c>
      <c r="AV39" s="2">
        <v>3</v>
      </c>
      <c r="AW39" s="2">
        <v>5</v>
      </c>
      <c r="AX39" s="2">
        <v>1</v>
      </c>
      <c r="AY39" s="2">
        <v>4</v>
      </c>
      <c r="AZ39" s="2">
        <v>3</v>
      </c>
      <c r="BA39" s="2">
        <v>2</v>
      </c>
      <c r="BB39" s="2">
        <v>3</v>
      </c>
      <c r="BC39" s="2">
        <v>1</v>
      </c>
      <c r="BD39" s="2">
        <v>2</v>
      </c>
      <c r="BE39" s="2"/>
      <c r="BF39" s="2"/>
      <c r="BG39" s="69">
        <f t="shared" si="11"/>
        <v>31</v>
      </c>
      <c r="BH39" s="86"/>
    </row>
    <row r="40" spans="1:60" x14ac:dyDescent="0.3">
      <c r="A40" s="79" t="s">
        <v>34</v>
      </c>
      <c r="B40" s="79" t="s">
        <v>161</v>
      </c>
      <c r="C40" s="2" t="s">
        <v>0</v>
      </c>
      <c r="D40" s="2">
        <v>3</v>
      </c>
      <c r="E40" s="2">
        <v>4</v>
      </c>
      <c r="F40" s="2">
        <v>5</v>
      </c>
      <c r="G40" s="2">
        <v>5</v>
      </c>
      <c r="H40" s="2">
        <v>3</v>
      </c>
      <c r="I40" s="2">
        <v>5</v>
      </c>
      <c r="J40" s="2">
        <v>4</v>
      </c>
      <c r="K40" s="2">
        <v>4</v>
      </c>
      <c r="L40" s="2">
        <v>1</v>
      </c>
      <c r="M40" s="2">
        <v>4</v>
      </c>
      <c r="N40" s="2">
        <v>4</v>
      </c>
      <c r="O40" s="2">
        <v>2</v>
      </c>
      <c r="P40" s="2">
        <v>3</v>
      </c>
      <c r="Q40" s="2"/>
      <c r="R40" s="2"/>
      <c r="S40" s="69">
        <f t="shared" si="9"/>
        <v>47</v>
      </c>
      <c r="T40" s="85">
        <f t="shared" ref="T40" si="49">S40+S41</f>
        <v>92</v>
      </c>
      <c r="V40" s="79" t="s">
        <v>161</v>
      </c>
      <c r="W40" s="2" t="s">
        <v>0</v>
      </c>
      <c r="X40" s="2">
        <v>3</v>
      </c>
      <c r="Y40" s="2">
        <v>4</v>
      </c>
      <c r="Z40" s="2">
        <v>5</v>
      </c>
      <c r="AA40" s="2">
        <v>5</v>
      </c>
      <c r="AB40" s="2">
        <v>5</v>
      </c>
      <c r="AC40" s="2">
        <v>3</v>
      </c>
      <c r="AD40" s="2">
        <v>5</v>
      </c>
      <c r="AE40" s="2">
        <v>4</v>
      </c>
      <c r="AF40" s="2">
        <v>3</v>
      </c>
      <c r="AG40" s="2">
        <v>4</v>
      </c>
      <c r="AH40" s="2">
        <v>4</v>
      </c>
      <c r="AI40" s="2">
        <v>2</v>
      </c>
      <c r="AJ40" s="2">
        <v>4</v>
      </c>
      <c r="AK40" s="2"/>
      <c r="AL40" s="2"/>
      <c r="AM40" s="69">
        <f t="shared" si="10"/>
        <v>51</v>
      </c>
      <c r="AN40" s="84">
        <f t="shared" ref="AN40" si="50">AM40+AM41</f>
        <v>95</v>
      </c>
      <c r="AP40" s="79" t="s">
        <v>161</v>
      </c>
      <c r="AQ40" s="2" t="s">
        <v>0</v>
      </c>
      <c r="AR40" s="2">
        <v>3</v>
      </c>
      <c r="AS40" s="2">
        <v>4</v>
      </c>
      <c r="AT40" s="2">
        <v>5</v>
      </c>
      <c r="AU40" s="2">
        <v>5</v>
      </c>
      <c r="AV40" s="2">
        <v>3</v>
      </c>
      <c r="AW40" s="2">
        <v>4</v>
      </c>
      <c r="AX40" s="2">
        <v>5</v>
      </c>
      <c r="AY40" s="2">
        <v>4</v>
      </c>
      <c r="AZ40" s="2">
        <v>2</v>
      </c>
      <c r="BA40" s="2">
        <v>4</v>
      </c>
      <c r="BB40" s="2">
        <v>4</v>
      </c>
      <c r="BC40" s="2">
        <v>2</v>
      </c>
      <c r="BD40" s="2">
        <v>4</v>
      </c>
      <c r="BE40" s="2"/>
      <c r="BF40" s="2"/>
      <c r="BG40" s="69">
        <f t="shared" si="11"/>
        <v>49</v>
      </c>
      <c r="BH40" s="86">
        <f t="shared" ref="BH40" si="51">BG40+BG41</f>
        <v>84</v>
      </c>
    </row>
    <row r="41" spans="1:60" x14ac:dyDescent="0.3">
      <c r="A41" s="79"/>
      <c r="B41" s="79"/>
      <c r="C41" s="2" t="s">
        <v>1</v>
      </c>
      <c r="D41" s="2">
        <v>3</v>
      </c>
      <c r="E41" s="2">
        <v>4</v>
      </c>
      <c r="F41" s="2">
        <v>4</v>
      </c>
      <c r="G41" s="2">
        <v>3</v>
      </c>
      <c r="H41" s="2">
        <v>3</v>
      </c>
      <c r="I41" s="2">
        <v>4</v>
      </c>
      <c r="J41" s="2">
        <v>3</v>
      </c>
      <c r="K41" s="2">
        <v>4</v>
      </c>
      <c r="L41" s="2">
        <v>5</v>
      </c>
      <c r="M41" s="2">
        <v>4</v>
      </c>
      <c r="N41" s="2">
        <v>3</v>
      </c>
      <c r="O41" s="2">
        <v>2</v>
      </c>
      <c r="P41" s="2">
        <v>3</v>
      </c>
      <c r="Q41" s="2"/>
      <c r="R41" s="2"/>
      <c r="S41" s="69">
        <f t="shared" si="9"/>
        <v>45</v>
      </c>
      <c r="T41" s="85"/>
      <c r="V41" s="79"/>
      <c r="W41" s="2" t="s">
        <v>1</v>
      </c>
      <c r="X41" s="2">
        <v>3</v>
      </c>
      <c r="Y41" s="2">
        <v>4</v>
      </c>
      <c r="Z41" s="2">
        <v>5</v>
      </c>
      <c r="AA41" s="2">
        <v>3</v>
      </c>
      <c r="AB41" s="2">
        <v>5</v>
      </c>
      <c r="AC41" s="2">
        <v>2</v>
      </c>
      <c r="AD41" s="2">
        <v>3</v>
      </c>
      <c r="AE41" s="2">
        <v>5</v>
      </c>
      <c r="AF41" s="2">
        <v>4</v>
      </c>
      <c r="AG41" s="2">
        <v>2</v>
      </c>
      <c r="AH41" s="2">
        <v>4</v>
      </c>
      <c r="AI41" s="2">
        <v>2</v>
      </c>
      <c r="AJ41" s="2">
        <v>2</v>
      </c>
      <c r="AK41" s="2"/>
      <c r="AL41" s="2"/>
      <c r="AM41" s="69">
        <f t="shared" si="10"/>
        <v>44</v>
      </c>
      <c r="AN41" s="84"/>
      <c r="AP41" s="79"/>
      <c r="AQ41" s="2" t="s">
        <v>1</v>
      </c>
      <c r="AR41" s="2">
        <v>3</v>
      </c>
      <c r="AS41" s="2">
        <v>3</v>
      </c>
      <c r="AT41" s="2">
        <v>3</v>
      </c>
      <c r="AU41" s="2">
        <v>2</v>
      </c>
      <c r="AV41" s="2">
        <v>3</v>
      </c>
      <c r="AW41" s="2">
        <v>3</v>
      </c>
      <c r="AX41" s="2">
        <v>3</v>
      </c>
      <c r="AY41" s="2">
        <v>4</v>
      </c>
      <c r="AZ41" s="2">
        <v>2</v>
      </c>
      <c r="BA41" s="2">
        <v>3</v>
      </c>
      <c r="BB41" s="2">
        <v>3</v>
      </c>
      <c r="BC41" s="2">
        <v>1</v>
      </c>
      <c r="BD41" s="2">
        <v>2</v>
      </c>
      <c r="BE41" s="2"/>
      <c r="BF41" s="2"/>
      <c r="BG41" s="69">
        <f t="shared" si="11"/>
        <v>35</v>
      </c>
      <c r="BH41" s="86"/>
    </row>
    <row r="42" spans="1:60" x14ac:dyDescent="0.3">
      <c r="A42" s="79" t="s">
        <v>35</v>
      </c>
      <c r="B42" s="79" t="s">
        <v>162</v>
      </c>
      <c r="C42" s="2" t="s">
        <v>0</v>
      </c>
      <c r="D42" s="2">
        <v>2</v>
      </c>
      <c r="E42" s="2">
        <v>2</v>
      </c>
      <c r="F42" s="2">
        <v>1</v>
      </c>
      <c r="G42" s="2">
        <v>2</v>
      </c>
      <c r="H42" s="2">
        <v>1</v>
      </c>
      <c r="I42" s="2">
        <v>5</v>
      </c>
      <c r="J42" s="2">
        <v>3</v>
      </c>
      <c r="K42" s="2">
        <v>3</v>
      </c>
      <c r="L42" s="2">
        <v>4</v>
      </c>
      <c r="M42" s="2">
        <v>2</v>
      </c>
      <c r="N42" s="2">
        <v>3</v>
      </c>
      <c r="O42" s="2">
        <v>2</v>
      </c>
      <c r="P42" s="2">
        <v>3</v>
      </c>
      <c r="Q42" s="2"/>
      <c r="R42" s="2"/>
      <c r="S42" s="69">
        <f t="shared" si="9"/>
        <v>33</v>
      </c>
      <c r="T42" s="85">
        <f t="shared" ref="T42" si="52">S42+S43</f>
        <v>70</v>
      </c>
      <c r="V42" s="79" t="s">
        <v>162</v>
      </c>
      <c r="W42" s="2" t="s">
        <v>0</v>
      </c>
      <c r="X42" s="2">
        <v>2</v>
      </c>
      <c r="Y42" s="2">
        <v>2</v>
      </c>
      <c r="Z42" s="2">
        <v>1</v>
      </c>
      <c r="AA42" s="2">
        <v>5</v>
      </c>
      <c r="AB42" s="2">
        <v>1</v>
      </c>
      <c r="AC42" s="2">
        <v>4</v>
      </c>
      <c r="AD42" s="2">
        <v>3</v>
      </c>
      <c r="AE42" s="2">
        <v>3</v>
      </c>
      <c r="AF42" s="2">
        <v>4</v>
      </c>
      <c r="AG42" s="2">
        <v>2</v>
      </c>
      <c r="AH42" s="2">
        <v>3</v>
      </c>
      <c r="AI42" s="2">
        <v>2</v>
      </c>
      <c r="AJ42" s="2">
        <v>3</v>
      </c>
      <c r="AK42" s="2"/>
      <c r="AL42" s="2"/>
      <c r="AM42" s="69">
        <f t="shared" si="10"/>
        <v>35</v>
      </c>
      <c r="AN42" s="84">
        <f t="shared" ref="AN42" si="53">AM42+AM43</f>
        <v>78</v>
      </c>
      <c r="AP42" s="79" t="s">
        <v>162</v>
      </c>
      <c r="AQ42" s="2" t="s">
        <v>0</v>
      </c>
      <c r="AR42" s="2">
        <v>2</v>
      </c>
      <c r="AS42" s="2">
        <v>2</v>
      </c>
      <c r="AT42" s="2">
        <v>1</v>
      </c>
      <c r="AU42" s="2">
        <v>4</v>
      </c>
      <c r="AV42" s="2">
        <v>1</v>
      </c>
      <c r="AW42" s="2">
        <v>4</v>
      </c>
      <c r="AX42" s="2">
        <v>3</v>
      </c>
      <c r="AY42" s="2">
        <v>3</v>
      </c>
      <c r="AZ42" s="2">
        <v>4</v>
      </c>
      <c r="BA42" s="2">
        <v>2</v>
      </c>
      <c r="BB42" s="2">
        <v>4</v>
      </c>
      <c r="BC42" s="2">
        <v>2</v>
      </c>
      <c r="BD42" s="2">
        <v>3</v>
      </c>
      <c r="BE42" s="2"/>
      <c r="BF42" s="2"/>
      <c r="BG42" s="69">
        <f t="shared" si="11"/>
        <v>35</v>
      </c>
      <c r="BH42" s="86">
        <f t="shared" ref="BH42" si="54">BG42+BG43</f>
        <v>74</v>
      </c>
    </row>
    <row r="43" spans="1:60" x14ac:dyDescent="0.3">
      <c r="A43" s="79"/>
      <c r="B43" s="79"/>
      <c r="C43" s="2" t="s">
        <v>1</v>
      </c>
      <c r="D43" s="2">
        <v>3</v>
      </c>
      <c r="E43" s="2">
        <v>4</v>
      </c>
      <c r="F43" s="2">
        <v>4</v>
      </c>
      <c r="G43" s="2">
        <v>3</v>
      </c>
      <c r="H43" s="2">
        <v>3</v>
      </c>
      <c r="I43" s="2">
        <v>5</v>
      </c>
      <c r="J43" s="2">
        <v>2</v>
      </c>
      <c r="K43" s="2">
        <v>3</v>
      </c>
      <c r="L43" s="2">
        <v>3</v>
      </c>
      <c r="M43" s="2">
        <v>1</v>
      </c>
      <c r="N43" s="2">
        <v>1</v>
      </c>
      <c r="O43" s="2">
        <v>2</v>
      </c>
      <c r="P43" s="2">
        <v>3</v>
      </c>
      <c r="Q43" s="2"/>
      <c r="R43" s="2"/>
      <c r="S43" s="69">
        <f t="shared" si="9"/>
        <v>37</v>
      </c>
      <c r="T43" s="85"/>
      <c r="V43" s="79"/>
      <c r="W43" s="2" t="s">
        <v>1</v>
      </c>
      <c r="X43" s="2">
        <v>2</v>
      </c>
      <c r="Y43" s="2">
        <v>4</v>
      </c>
      <c r="Z43" s="2">
        <v>4</v>
      </c>
      <c r="AA43" s="2">
        <v>4</v>
      </c>
      <c r="AB43" s="2">
        <v>5</v>
      </c>
      <c r="AC43" s="2">
        <v>4</v>
      </c>
      <c r="AD43" s="2">
        <v>4</v>
      </c>
      <c r="AE43" s="2">
        <v>5</v>
      </c>
      <c r="AF43" s="2">
        <v>2</v>
      </c>
      <c r="AG43" s="2">
        <v>2</v>
      </c>
      <c r="AH43" s="2">
        <v>1</v>
      </c>
      <c r="AI43" s="2">
        <v>2</v>
      </c>
      <c r="AJ43" s="2">
        <v>4</v>
      </c>
      <c r="AK43" s="2"/>
      <c r="AL43" s="2"/>
      <c r="AM43" s="69">
        <f t="shared" si="10"/>
        <v>43</v>
      </c>
      <c r="AN43" s="84"/>
      <c r="AP43" s="79"/>
      <c r="AQ43" s="2" t="s">
        <v>1</v>
      </c>
      <c r="AR43" s="2">
        <v>2</v>
      </c>
      <c r="AS43" s="2">
        <v>4</v>
      </c>
      <c r="AT43" s="2">
        <v>4</v>
      </c>
      <c r="AU43" s="2">
        <v>4</v>
      </c>
      <c r="AV43" s="2">
        <v>4</v>
      </c>
      <c r="AW43" s="2">
        <v>4</v>
      </c>
      <c r="AX43" s="2">
        <v>3</v>
      </c>
      <c r="AY43" s="2">
        <v>5</v>
      </c>
      <c r="AZ43" s="2">
        <v>1</v>
      </c>
      <c r="BA43" s="2">
        <v>3</v>
      </c>
      <c r="BB43" s="2">
        <v>1</v>
      </c>
      <c r="BC43" s="2">
        <v>1</v>
      </c>
      <c r="BD43" s="2">
        <v>3</v>
      </c>
      <c r="BE43" s="2"/>
      <c r="BF43" s="2"/>
      <c r="BG43" s="69">
        <f t="shared" si="11"/>
        <v>39</v>
      </c>
      <c r="BH43" s="86"/>
    </row>
    <row r="44" spans="1:60" x14ac:dyDescent="0.3">
      <c r="A44" s="79" t="s">
        <v>36</v>
      </c>
      <c r="B44" s="79" t="s">
        <v>163</v>
      </c>
      <c r="C44" s="2" t="s">
        <v>0</v>
      </c>
      <c r="D44" s="2">
        <v>5</v>
      </c>
      <c r="E44" s="2">
        <v>3</v>
      </c>
      <c r="F44" s="2">
        <v>4</v>
      </c>
      <c r="G44" s="2">
        <v>3</v>
      </c>
      <c r="H44" s="2">
        <v>1</v>
      </c>
      <c r="I44" s="2">
        <v>5</v>
      </c>
      <c r="J44" s="2">
        <v>3</v>
      </c>
      <c r="K44" s="2">
        <v>4</v>
      </c>
      <c r="L44" s="2">
        <v>5</v>
      </c>
      <c r="M44" s="2">
        <v>3</v>
      </c>
      <c r="N44" s="2">
        <v>1</v>
      </c>
      <c r="O44" s="2">
        <v>2</v>
      </c>
      <c r="P44" s="2">
        <v>3</v>
      </c>
      <c r="Q44" s="2"/>
      <c r="R44" s="2"/>
      <c r="S44" s="69">
        <f t="shared" si="9"/>
        <v>42</v>
      </c>
      <c r="T44" s="85">
        <f t="shared" ref="T44" si="55">S44+S45</f>
        <v>82</v>
      </c>
      <c r="V44" s="79" t="s">
        <v>163</v>
      </c>
      <c r="W44" s="2" t="s">
        <v>0</v>
      </c>
      <c r="X44" s="2">
        <v>4</v>
      </c>
      <c r="Y44" s="2">
        <v>3</v>
      </c>
      <c r="Z44" s="2">
        <v>4</v>
      </c>
      <c r="AA44" s="2">
        <v>5</v>
      </c>
      <c r="AB44" s="2">
        <v>2</v>
      </c>
      <c r="AC44" s="2">
        <v>4</v>
      </c>
      <c r="AD44" s="2">
        <v>3</v>
      </c>
      <c r="AE44" s="2">
        <v>5</v>
      </c>
      <c r="AF44" s="2">
        <v>3</v>
      </c>
      <c r="AG44" s="2">
        <v>3</v>
      </c>
      <c r="AH44" s="2">
        <v>4</v>
      </c>
      <c r="AI44" s="2">
        <v>3</v>
      </c>
      <c r="AJ44" s="2">
        <v>3</v>
      </c>
      <c r="AK44" s="2"/>
      <c r="AL44" s="2"/>
      <c r="AM44" s="69">
        <f t="shared" si="10"/>
        <v>46</v>
      </c>
      <c r="AN44" s="84">
        <f t="shared" ref="AN44" si="56">AM44+AM45</f>
        <v>92</v>
      </c>
      <c r="AP44" s="79" t="s">
        <v>163</v>
      </c>
      <c r="AQ44" s="2" t="s">
        <v>0</v>
      </c>
      <c r="AR44" s="2">
        <v>4</v>
      </c>
      <c r="AS44" s="2">
        <v>2</v>
      </c>
      <c r="AT44" s="2">
        <v>4</v>
      </c>
      <c r="AU44" s="2">
        <v>1</v>
      </c>
      <c r="AV44" s="2">
        <v>1</v>
      </c>
      <c r="AW44" s="2">
        <v>1</v>
      </c>
      <c r="AX44" s="2">
        <v>3</v>
      </c>
      <c r="AY44" s="2">
        <v>4</v>
      </c>
      <c r="AZ44" s="2">
        <v>3</v>
      </c>
      <c r="BA44" s="2">
        <v>4</v>
      </c>
      <c r="BB44" s="2">
        <v>1</v>
      </c>
      <c r="BC44" s="2">
        <v>1</v>
      </c>
      <c r="BD44" s="2">
        <v>2</v>
      </c>
      <c r="BE44" s="2"/>
      <c r="BF44" s="2"/>
      <c r="BG44" s="69">
        <f t="shared" si="11"/>
        <v>31</v>
      </c>
      <c r="BH44" s="86">
        <f t="shared" ref="BH44" si="57">BG44+BG45</f>
        <v>60</v>
      </c>
    </row>
    <row r="45" spans="1:60" x14ac:dyDescent="0.3">
      <c r="A45" s="79"/>
      <c r="B45" s="79"/>
      <c r="C45" s="2" t="s">
        <v>1</v>
      </c>
      <c r="D45" s="2">
        <v>5</v>
      </c>
      <c r="E45" s="2">
        <v>4</v>
      </c>
      <c r="F45" s="2">
        <v>4</v>
      </c>
      <c r="G45" s="2">
        <v>5</v>
      </c>
      <c r="H45" s="2">
        <v>1</v>
      </c>
      <c r="I45" s="2">
        <v>4</v>
      </c>
      <c r="J45" s="2">
        <v>2</v>
      </c>
      <c r="K45" s="2">
        <v>3</v>
      </c>
      <c r="L45" s="2">
        <v>4</v>
      </c>
      <c r="M45" s="2">
        <v>2</v>
      </c>
      <c r="N45" s="2">
        <v>1</v>
      </c>
      <c r="O45" s="2">
        <v>2</v>
      </c>
      <c r="P45" s="2">
        <v>3</v>
      </c>
      <c r="Q45" s="2"/>
      <c r="R45" s="2"/>
      <c r="S45" s="69">
        <f t="shared" si="9"/>
        <v>40</v>
      </c>
      <c r="T45" s="85"/>
      <c r="V45" s="79"/>
      <c r="W45" s="2" t="s">
        <v>1</v>
      </c>
      <c r="X45" s="2">
        <v>4</v>
      </c>
      <c r="Y45" s="2">
        <v>3</v>
      </c>
      <c r="Z45" s="2">
        <v>4</v>
      </c>
      <c r="AA45" s="2">
        <v>5</v>
      </c>
      <c r="AB45" s="2">
        <v>5</v>
      </c>
      <c r="AC45" s="2">
        <v>3</v>
      </c>
      <c r="AD45" s="2">
        <v>2</v>
      </c>
      <c r="AE45" s="2">
        <v>5</v>
      </c>
      <c r="AF45" s="2">
        <v>3</v>
      </c>
      <c r="AG45" s="2">
        <v>4</v>
      </c>
      <c r="AH45" s="2">
        <v>3</v>
      </c>
      <c r="AI45" s="2">
        <v>2</v>
      </c>
      <c r="AJ45" s="2">
        <v>3</v>
      </c>
      <c r="AK45" s="2"/>
      <c r="AL45" s="2"/>
      <c r="AM45" s="69">
        <f t="shared" si="10"/>
        <v>46</v>
      </c>
      <c r="AN45" s="84"/>
      <c r="AP45" s="79"/>
      <c r="AQ45" s="2" t="s">
        <v>1</v>
      </c>
      <c r="AR45" s="2">
        <v>2</v>
      </c>
      <c r="AS45" s="2">
        <v>2</v>
      </c>
      <c r="AT45" s="2">
        <v>5</v>
      </c>
      <c r="AU45" s="2">
        <v>2</v>
      </c>
      <c r="AV45" s="2">
        <v>3</v>
      </c>
      <c r="AW45" s="2">
        <v>2</v>
      </c>
      <c r="AX45" s="2">
        <v>2</v>
      </c>
      <c r="AY45" s="2">
        <v>3</v>
      </c>
      <c r="AZ45" s="2">
        <v>2</v>
      </c>
      <c r="BA45" s="2">
        <v>2</v>
      </c>
      <c r="BB45" s="2">
        <v>1</v>
      </c>
      <c r="BC45" s="2">
        <v>1</v>
      </c>
      <c r="BD45" s="2">
        <v>2</v>
      </c>
      <c r="BE45" s="2"/>
      <c r="BF45" s="2"/>
      <c r="BG45" s="69">
        <f t="shared" si="11"/>
        <v>29</v>
      </c>
      <c r="BH45" s="86"/>
    </row>
    <row r="46" spans="1:60" x14ac:dyDescent="0.3">
      <c r="A46" s="79" t="s">
        <v>37</v>
      </c>
      <c r="B46" s="79" t="s">
        <v>164</v>
      </c>
      <c r="C46" s="2" t="s">
        <v>0</v>
      </c>
      <c r="D46" s="2">
        <v>2</v>
      </c>
      <c r="E46" s="2">
        <v>4</v>
      </c>
      <c r="F46" s="2">
        <v>5</v>
      </c>
      <c r="G46" s="2">
        <v>3</v>
      </c>
      <c r="H46" s="2">
        <v>2</v>
      </c>
      <c r="I46" s="2">
        <v>4</v>
      </c>
      <c r="J46" s="2">
        <v>5</v>
      </c>
      <c r="K46" s="2">
        <v>3</v>
      </c>
      <c r="L46" s="2">
        <v>4</v>
      </c>
      <c r="M46" s="2">
        <v>4</v>
      </c>
      <c r="N46" s="2">
        <v>4</v>
      </c>
      <c r="O46" s="2">
        <v>2</v>
      </c>
      <c r="P46" s="2">
        <v>3</v>
      </c>
      <c r="Q46" s="2"/>
      <c r="R46" s="2"/>
      <c r="S46" s="69">
        <f t="shared" si="9"/>
        <v>45</v>
      </c>
      <c r="T46" s="85">
        <f t="shared" ref="T46" si="58">S46+S47</f>
        <v>86</v>
      </c>
      <c r="V46" s="79" t="s">
        <v>164</v>
      </c>
      <c r="W46" s="2" t="s">
        <v>0</v>
      </c>
      <c r="X46" s="2">
        <v>2</v>
      </c>
      <c r="Y46" s="2">
        <v>4</v>
      </c>
      <c r="Z46" s="2">
        <v>5</v>
      </c>
      <c r="AA46" s="2">
        <v>3</v>
      </c>
      <c r="AB46" s="2">
        <v>2</v>
      </c>
      <c r="AC46" s="2">
        <v>4</v>
      </c>
      <c r="AD46" s="2">
        <v>5</v>
      </c>
      <c r="AE46" s="2">
        <v>3</v>
      </c>
      <c r="AF46" s="2">
        <v>3</v>
      </c>
      <c r="AG46" s="2">
        <v>4</v>
      </c>
      <c r="AH46" s="2">
        <v>4</v>
      </c>
      <c r="AI46" s="2">
        <v>3</v>
      </c>
      <c r="AJ46" s="2">
        <v>4</v>
      </c>
      <c r="AK46" s="2"/>
      <c r="AL46" s="2"/>
      <c r="AM46" s="69">
        <f t="shared" si="10"/>
        <v>46</v>
      </c>
      <c r="AN46" s="84">
        <f t="shared" ref="AN46" si="59">AM46+AM47</f>
        <v>83</v>
      </c>
      <c r="AP46" s="79" t="s">
        <v>164</v>
      </c>
      <c r="AQ46" s="2" t="s">
        <v>0</v>
      </c>
      <c r="AR46" s="2">
        <v>2</v>
      </c>
      <c r="AS46" s="2">
        <v>4</v>
      </c>
      <c r="AT46" s="2">
        <v>5</v>
      </c>
      <c r="AU46" s="2">
        <v>3</v>
      </c>
      <c r="AV46" s="2">
        <v>2</v>
      </c>
      <c r="AW46" s="2">
        <v>4</v>
      </c>
      <c r="AX46" s="2">
        <v>5</v>
      </c>
      <c r="AY46" s="2">
        <v>3</v>
      </c>
      <c r="AZ46" s="2">
        <v>2</v>
      </c>
      <c r="BA46" s="2">
        <v>4</v>
      </c>
      <c r="BB46" s="2">
        <v>4</v>
      </c>
      <c r="BC46" s="2">
        <v>2</v>
      </c>
      <c r="BD46" s="2">
        <v>3</v>
      </c>
      <c r="BE46" s="2"/>
      <c r="BF46" s="2"/>
      <c r="BG46" s="69">
        <f t="shared" si="11"/>
        <v>43</v>
      </c>
      <c r="BH46" s="86">
        <f t="shared" ref="BH46" si="60">BG46+BG47</f>
        <v>69</v>
      </c>
    </row>
    <row r="47" spans="1:60" x14ac:dyDescent="0.3">
      <c r="A47" s="79"/>
      <c r="B47" s="79"/>
      <c r="C47" s="2" t="s">
        <v>1</v>
      </c>
      <c r="D47" s="2">
        <v>2</v>
      </c>
      <c r="E47" s="2">
        <v>2</v>
      </c>
      <c r="F47" s="2">
        <v>4</v>
      </c>
      <c r="G47" s="2">
        <v>3</v>
      </c>
      <c r="H47" s="2">
        <v>3</v>
      </c>
      <c r="I47" s="2">
        <v>4</v>
      </c>
      <c r="J47" s="2">
        <v>3</v>
      </c>
      <c r="K47" s="2">
        <v>3</v>
      </c>
      <c r="L47" s="2">
        <v>5</v>
      </c>
      <c r="M47" s="2">
        <v>4</v>
      </c>
      <c r="N47" s="2">
        <v>4</v>
      </c>
      <c r="O47" s="2">
        <v>1</v>
      </c>
      <c r="P47" s="2">
        <v>3</v>
      </c>
      <c r="Q47" s="2"/>
      <c r="R47" s="2"/>
      <c r="S47" s="69">
        <f t="shared" si="9"/>
        <v>41</v>
      </c>
      <c r="T47" s="85"/>
      <c r="V47" s="79"/>
      <c r="W47" s="2" t="s">
        <v>1</v>
      </c>
      <c r="X47" s="2">
        <v>2</v>
      </c>
      <c r="Y47" s="2">
        <v>3</v>
      </c>
      <c r="Z47" s="2">
        <v>3</v>
      </c>
      <c r="AA47" s="2">
        <v>3</v>
      </c>
      <c r="AB47" s="2">
        <v>3</v>
      </c>
      <c r="AC47" s="2">
        <v>4</v>
      </c>
      <c r="AD47" s="2">
        <v>3</v>
      </c>
      <c r="AE47" s="2">
        <v>2</v>
      </c>
      <c r="AF47" s="2">
        <v>3</v>
      </c>
      <c r="AG47" s="2">
        <v>2</v>
      </c>
      <c r="AH47" s="2">
        <v>4</v>
      </c>
      <c r="AI47" s="2">
        <v>2</v>
      </c>
      <c r="AJ47" s="2">
        <v>3</v>
      </c>
      <c r="AK47" s="2"/>
      <c r="AL47" s="2"/>
      <c r="AM47" s="69">
        <f t="shared" si="10"/>
        <v>37</v>
      </c>
      <c r="AN47" s="84"/>
      <c r="AP47" s="79"/>
      <c r="AQ47" s="2" t="s">
        <v>1</v>
      </c>
      <c r="AR47" s="2">
        <v>2</v>
      </c>
      <c r="AS47" s="2">
        <v>2</v>
      </c>
      <c r="AT47" s="2">
        <v>3</v>
      </c>
      <c r="AU47" s="2">
        <v>1</v>
      </c>
      <c r="AV47" s="2">
        <v>3</v>
      </c>
      <c r="AW47" s="2">
        <v>2</v>
      </c>
      <c r="AX47" s="2">
        <v>3</v>
      </c>
      <c r="AY47" s="2">
        <v>1</v>
      </c>
      <c r="AZ47" s="2">
        <v>1</v>
      </c>
      <c r="BA47" s="2">
        <v>3</v>
      </c>
      <c r="BB47" s="2">
        <v>2</v>
      </c>
      <c r="BC47" s="2">
        <v>1</v>
      </c>
      <c r="BD47" s="2">
        <v>2</v>
      </c>
      <c r="BE47" s="2"/>
      <c r="BF47" s="2"/>
      <c r="BG47" s="69">
        <f t="shared" si="11"/>
        <v>26</v>
      </c>
      <c r="BH47" s="86"/>
    </row>
    <row r="48" spans="1:60" x14ac:dyDescent="0.3">
      <c r="A48" s="79" t="s">
        <v>38</v>
      </c>
      <c r="B48" s="79" t="s">
        <v>165</v>
      </c>
      <c r="C48" s="2" t="s">
        <v>0</v>
      </c>
      <c r="D48" s="2">
        <v>3</v>
      </c>
      <c r="E48" s="2">
        <v>3</v>
      </c>
      <c r="F48" s="2">
        <v>5</v>
      </c>
      <c r="G48" s="2">
        <v>5</v>
      </c>
      <c r="H48" s="2">
        <v>4</v>
      </c>
      <c r="I48" s="2">
        <v>5</v>
      </c>
      <c r="J48" s="2">
        <v>1</v>
      </c>
      <c r="K48" s="2">
        <v>5</v>
      </c>
      <c r="L48" s="2">
        <v>2</v>
      </c>
      <c r="M48" s="2">
        <v>3</v>
      </c>
      <c r="N48" s="2">
        <v>4</v>
      </c>
      <c r="O48" s="2">
        <v>2</v>
      </c>
      <c r="P48" s="2">
        <v>2</v>
      </c>
      <c r="Q48" s="2"/>
      <c r="R48" s="2"/>
      <c r="S48" s="69">
        <f t="shared" si="9"/>
        <v>44</v>
      </c>
      <c r="T48" s="85">
        <f t="shared" ref="T48" si="61">S48+S49</f>
        <v>79</v>
      </c>
      <c r="V48" s="79" t="s">
        <v>165</v>
      </c>
      <c r="W48" s="2" t="s">
        <v>0</v>
      </c>
      <c r="X48" s="2">
        <v>2</v>
      </c>
      <c r="Y48" s="2">
        <v>1</v>
      </c>
      <c r="Z48" s="2">
        <v>5</v>
      </c>
      <c r="AA48" s="2">
        <v>5</v>
      </c>
      <c r="AB48" s="2">
        <v>4</v>
      </c>
      <c r="AC48" s="2">
        <v>2</v>
      </c>
      <c r="AD48" s="2">
        <v>1</v>
      </c>
      <c r="AE48" s="2">
        <v>5</v>
      </c>
      <c r="AF48" s="2">
        <v>2</v>
      </c>
      <c r="AG48" s="2">
        <v>2</v>
      </c>
      <c r="AH48" s="2">
        <v>4</v>
      </c>
      <c r="AI48" s="2">
        <v>1</v>
      </c>
      <c r="AJ48" s="2">
        <v>3</v>
      </c>
      <c r="AK48" s="2"/>
      <c r="AL48" s="2"/>
      <c r="AM48" s="69">
        <f t="shared" si="10"/>
        <v>37</v>
      </c>
      <c r="AN48" s="84">
        <f t="shared" ref="AN48" si="62">AM48+AM49</f>
        <v>56</v>
      </c>
      <c r="AP48" s="79" t="s">
        <v>165</v>
      </c>
      <c r="AQ48" s="2" t="s">
        <v>0</v>
      </c>
      <c r="AR48" s="2">
        <v>2</v>
      </c>
      <c r="AS48" s="2">
        <v>1</v>
      </c>
      <c r="AT48" s="2">
        <v>5</v>
      </c>
      <c r="AU48" s="2">
        <v>5</v>
      </c>
      <c r="AV48" s="2">
        <v>4</v>
      </c>
      <c r="AW48" s="2">
        <v>2</v>
      </c>
      <c r="AX48" s="2">
        <v>1</v>
      </c>
      <c r="AY48" s="2">
        <v>5</v>
      </c>
      <c r="AZ48" s="2">
        <v>2</v>
      </c>
      <c r="BA48" s="2">
        <v>2</v>
      </c>
      <c r="BB48" s="2">
        <v>4</v>
      </c>
      <c r="BC48" s="2">
        <v>1</v>
      </c>
      <c r="BD48" s="2">
        <v>3</v>
      </c>
      <c r="BE48" s="2"/>
      <c r="BF48" s="2"/>
      <c r="BG48" s="69">
        <f t="shared" si="11"/>
        <v>37</v>
      </c>
      <c r="BH48" s="86">
        <f t="shared" ref="BH48" si="63">BG48+BG49</f>
        <v>57</v>
      </c>
    </row>
    <row r="49" spans="1:60" x14ac:dyDescent="0.3">
      <c r="A49" s="79"/>
      <c r="B49" s="79"/>
      <c r="C49" s="2" t="s">
        <v>1</v>
      </c>
      <c r="D49" s="2">
        <v>3</v>
      </c>
      <c r="E49" s="2">
        <v>3</v>
      </c>
      <c r="F49" s="2">
        <v>3</v>
      </c>
      <c r="G49" s="2">
        <v>1</v>
      </c>
      <c r="H49" s="2">
        <v>3</v>
      </c>
      <c r="I49" s="2">
        <v>4</v>
      </c>
      <c r="J49" s="2">
        <v>1</v>
      </c>
      <c r="K49" s="2">
        <v>5</v>
      </c>
      <c r="L49" s="2">
        <v>1</v>
      </c>
      <c r="M49" s="2">
        <v>4</v>
      </c>
      <c r="N49" s="2">
        <v>3</v>
      </c>
      <c r="O49" s="2">
        <v>2</v>
      </c>
      <c r="P49" s="2">
        <v>2</v>
      </c>
      <c r="Q49" s="2"/>
      <c r="R49" s="2"/>
      <c r="S49" s="69">
        <f t="shared" si="9"/>
        <v>35</v>
      </c>
      <c r="T49" s="85"/>
      <c r="V49" s="79"/>
      <c r="W49" s="2" t="s">
        <v>1</v>
      </c>
      <c r="X49" s="2">
        <v>1</v>
      </c>
      <c r="Y49" s="2">
        <v>1</v>
      </c>
      <c r="Z49" s="2">
        <v>1</v>
      </c>
      <c r="AA49" s="2">
        <v>2</v>
      </c>
      <c r="AB49" s="2">
        <v>1</v>
      </c>
      <c r="AC49" s="2">
        <v>2</v>
      </c>
      <c r="AD49" s="2">
        <v>1</v>
      </c>
      <c r="AE49" s="2">
        <v>2</v>
      </c>
      <c r="AF49" s="2">
        <v>1</v>
      </c>
      <c r="AG49" s="2">
        <v>1</v>
      </c>
      <c r="AH49" s="2">
        <v>2</v>
      </c>
      <c r="AI49" s="2">
        <v>1</v>
      </c>
      <c r="AJ49" s="2">
        <v>3</v>
      </c>
      <c r="AK49" s="2"/>
      <c r="AL49" s="2"/>
      <c r="AM49" s="69">
        <f t="shared" si="10"/>
        <v>19</v>
      </c>
      <c r="AN49" s="84"/>
      <c r="AP49" s="79"/>
      <c r="AQ49" s="2" t="s">
        <v>1</v>
      </c>
      <c r="AR49" s="2">
        <v>1</v>
      </c>
      <c r="AS49" s="2">
        <v>1</v>
      </c>
      <c r="AT49" s="2">
        <v>1</v>
      </c>
      <c r="AU49" s="2">
        <v>3</v>
      </c>
      <c r="AV49" s="2">
        <v>1</v>
      </c>
      <c r="AW49" s="2">
        <v>2</v>
      </c>
      <c r="AX49" s="2">
        <v>1</v>
      </c>
      <c r="AY49" s="2">
        <v>2</v>
      </c>
      <c r="AZ49" s="2">
        <v>1</v>
      </c>
      <c r="BA49" s="2">
        <v>1</v>
      </c>
      <c r="BB49" s="2">
        <v>2</v>
      </c>
      <c r="BC49" s="2">
        <v>1</v>
      </c>
      <c r="BD49" s="2">
        <v>3</v>
      </c>
      <c r="BE49" s="2"/>
      <c r="BF49" s="2"/>
      <c r="BG49" s="69">
        <f t="shared" si="11"/>
        <v>20</v>
      </c>
      <c r="BH49" s="86"/>
    </row>
    <row r="50" spans="1:60" x14ac:dyDescent="0.3">
      <c r="B50" s="74"/>
      <c r="V50" s="74"/>
      <c r="AP50" s="74"/>
    </row>
    <row r="51" spans="1:60" x14ac:dyDescent="0.3">
      <c r="B51" s="83"/>
      <c r="V51" s="83"/>
      <c r="AP51" s="83"/>
    </row>
    <row r="52" spans="1:60" x14ac:dyDescent="0.3">
      <c r="B52" s="83"/>
      <c r="V52" s="83"/>
      <c r="AP52" s="83"/>
    </row>
    <row r="53" spans="1:60" x14ac:dyDescent="0.3">
      <c r="B53" s="83"/>
      <c r="V53" s="83"/>
      <c r="AP53" s="83"/>
    </row>
    <row r="54" spans="1:60" x14ac:dyDescent="0.3">
      <c r="B54" s="83"/>
      <c r="V54" s="83"/>
      <c r="AP54" s="83"/>
    </row>
    <row r="55" spans="1:60" x14ac:dyDescent="0.3">
      <c r="B55" s="83"/>
      <c r="V55" s="83"/>
      <c r="AP55" s="83"/>
    </row>
    <row r="56" spans="1:60" x14ac:dyDescent="0.3">
      <c r="B56" s="83"/>
      <c r="V56" s="83"/>
      <c r="AP56" s="83"/>
    </row>
    <row r="57" spans="1:60" x14ac:dyDescent="0.3">
      <c r="B57" s="83"/>
      <c r="V57" s="83"/>
      <c r="AP57" s="83"/>
    </row>
    <row r="58" spans="1:60" x14ac:dyDescent="0.3">
      <c r="B58" s="83"/>
      <c r="V58" s="83"/>
      <c r="AP58" s="83"/>
    </row>
    <row r="59" spans="1:60" x14ac:dyDescent="0.3">
      <c r="B59" s="1"/>
      <c r="V59" s="54"/>
      <c r="AP59" s="54"/>
    </row>
  </sheetData>
  <mergeCells count="170">
    <mergeCell ref="B22:B23"/>
    <mergeCell ref="B24:B25"/>
    <mergeCell ref="B26:B27"/>
    <mergeCell ref="B6:B7"/>
    <mergeCell ref="B8:B9"/>
    <mergeCell ref="B10:B11"/>
    <mergeCell ref="B12:B13"/>
    <mergeCell ref="B14:B15"/>
    <mergeCell ref="B53:B54"/>
    <mergeCell ref="B55:B56"/>
    <mergeCell ref="B57:B58"/>
    <mergeCell ref="B51:B52"/>
    <mergeCell ref="T2:T3"/>
    <mergeCell ref="T6:T7"/>
    <mergeCell ref="T8:T9"/>
    <mergeCell ref="T10:T11"/>
    <mergeCell ref="T12:T13"/>
    <mergeCell ref="T14:T15"/>
    <mergeCell ref="B40:B41"/>
    <mergeCell ref="B42:B43"/>
    <mergeCell ref="B44:B45"/>
    <mergeCell ref="B46:B47"/>
    <mergeCell ref="B48:B49"/>
    <mergeCell ref="B28:B29"/>
    <mergeCell ref="B30:B31"/>
    <mergeCell ref="B32:B33"/>
    <mergeCell ref="B34:B35"/>
    <mergeCell ref="B36:B37"/>
    <mergeCell ref="B38:B39"/>
    <mergeCell ref="B16:B17"/>
    <mergeCell ref="B18:B19"/>
    <mergeCell ref="B20:B21"/>
    <mergeCell ref="T28:T29"/>
    <mergeCell ref="T30:T31"/>
    <mergeCell ref="T32:T33"/>
    <mergeCell ref="T34:T35"/>
    <mergeCell ref="T36:T37"/>
    <mergeCell ref="T38:T39"/>
    <mergeCell ref="T16:T17"/>
    <mergeCell ref="T18:T19"/>
    <mergeCell ref="T20:T21"/>
    <mergeCell ref="T22:T23"/>
    <mergeCell ref="T24:T25"/>
    <mergeCell ref="T26:T27"/>
    <mergeCell ref="AN2:AN3"/>
    <mergeCell ref="V6:V7"/>
    <mergeCell ref="AN6:AN7"/>
    <mergeCell ref="V8:V9"/>
    <mergeCell ref="AN8:AN9"/>
    <mergeCell ref="V10:V11"/>
    <mergeCell ref="AN10:AN11"/>
    <mergeCell ref="V12:V13"/>
    <mergeCell ref="AN12:AN13"/>
    <mergeCell ref="AN28:AN29"/>
    <mergeCell ref="V30:V31"/>
    <mergeCell ref="AN30:AN31"/>
    <mergeCell ref="V32:V33"/>
    <mergeCell ref="AN32:AN33"/>
    <mergeCell ref="V14:V15"/>
    <mergeCell ref="AN14:AN15"/>
    <mergeCell ref="V16:V17"/>
    <mergeCell ref="AN16:AN17"/>
    <mergeCell ref="V18:V19"/>
    <mergeCell ref="AN18:AN19"/>
    <mergeCell ref="V20:V21"/>
    <mergeCell ref="AN20:AN21"/>
    <mergeCell ref="V22:V23"/>
    <mergeCell ref="AN22:AN23"/>
    <mergeCell ref="AP14:AP15"/>
    <mergeCell ref="BH14:BH15"/>
    <mergeCell ref="AP16:AP17"/>
    <mergeCell ref="BH16:BH17"/>
    <mergeCell ref="AP18:AP19"/>
    <mergeCell ref="BH18:BH19"/>
    <mergeCell ref="AP20:AP21"/>
    <mergeCell ref="BH20:BH21"/>
    <mergeCell ref="AP22:AP23"/>
    <mergeCell ref="BH22:BH23"/>
    <mergeCell ref="AP2:AP3"/>
    <mergeCell ref="BH2:BH3"/>
    <mergeCell ref="AP6:AP7"/>
    <mergeCell ref="BH6:BH7"/>
    <mergeCell ref="AP8:AP9"/>
    <mergeCell ref="BH8:BH9"/>
    <mergeCell ref="AP10:AP11"/>
    <mergeCell ref="BH10:BH11"/>
    <mergeCell ref="AP12:AP13"/>
    <mergeCell ref="BH12:BH13"/>
    <mergeCell ref="AP24:AP25"/>
    <mergeCell ref="BH24:BH25"/>
    <mergeCell ref="AP26:AP27"/>
    <mergeCell ref="BH26:BH27"/>
    <mergeCell ref="AP28:AP29"/>
    <mergeCell ref="BH28:BH29"/>
    <mergeCell ref="AP30:AP31"/>
    <mergeCell ref="BH30:BH31"/>
    <mergeCell ref="BH42:BH43"/>
    <mergeCell ref="AP44:AP45"/>
    <mergeCell ref="BH44:BH45"/>
    <mergeCell ref="AP46:AP47"/>
    <mergeCell ref="BH46:BH47"/>
    <mergeCell ref="AP48:AP49"/>
    <mergeCell ref="BH48:BH49"/>
    <mergeCell ref="AP32:AP33"/>
    <mergeCell ref="BH32:BH33"/>
    <mergeCell ref="AP34:AP35"/>
    <mergeCell ref="BH34:BH35"/>
    <mergeCell ref="AP36:AP37"/>
    <mergeCell ref="BH36:BH37"/>
    <mergeCell ref="AP38:AP39"/>
    <mergeCell ref="BH38:BH39"/>
    <mergeCell ref="AP40:AP41"/>
    <mergeCell ref="BH40:BH41"/>
    <mergeCell ref="A24:A25"/>
    <mergeCell ref="A26:A27"/>
    <mergeCell ref="A28:A29"/>
    <mergeCell ref="A30:A31"/>
    <mergeCell ref="A32:A33"/>
    <mergeCell ref="A34:A35"/>
    <mergeCell ref="A36:A37"/>
    <mergeCell ref="A38:A39"/>
    <mergeCell ref="AP42:AP43"/>
    <mergeCell ref="V34:V35"/>
    <mergeCell ref="AN34:AN35"/>
    <mergeCell ref="V36:V37"/>
    <mergeCell ref="AN36:AN37"/>
    <mergeCell ref="V38:V39"/>
    <mergeCell ref="AN38:AN39"/>
    <mergeCell ref="V40:V41"/>
    <mergeCell ref="AN40:AN41"/>
    <mergeCell ref="V42:V43"/>
    <mergeCell ref="AN42:AN43"/>
    <mergeCell ref="V24:V25"/>
    <mergeCell ref="AN24:AN25"/>
    <mergeCell ref="V26:V27"/>
    <mergeCell ref="AN26:AN27"/>
    <mergeCell ref="V28:V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0:A41"/>
    <mergeCell ref="A42:A43"/>
    <mergeCell ref="A44:A45"/>
    <mergeCell ref="A46:A47"/>
    <mergeCell ref="A48:A49"/>
    <mergeCell ref="AP51:AP52"/>
    <mergeCell ref="AP53:AP54"/>
    <mergeCell ref="AP55:AP56"/>
    <mergeCell ref="AP57:AP58"/>
    <mergeCell ref="V51:V52"/>
    <mergeCell ref="V53:V54"/>
    <mergeCell ref="V55:V56"/>
    <mergeCell ref="V57:V58"/>
    <mergeCell ref="V44:V45"/>
    <mergeCell ref="AN44:AN45"/>
    <mergeCell ref="V46:V47"/>
    <mergeCell ref="AN46:AN47"/>
    <mergeCell ref="V48:V49"/>
    <mergeCell ref="AN48:AN49"/>
    <mergeCell ref="T40:T41"/>
    <mergeCell ref="T42:T43"/>
    <mergeCell ref="T44:T45"/>
    <mergeCell ref="T46:T47"/>
    <mergeCell ref="T48:T49"/>
  </mergeCells>
  <phoneticPr fontId="1" type="noConversion"/>
  <conditionalFormatting sqref="T6:T4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{4711E0E4-E41E-40D3-911A-331351502D5E}</x14:id>
        </ext>
      </extLst>
    </cfRule>
  </conditionalFormatting>
  <conditionalFormatting sqref="AN8:AN4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{6681A7B3-394B-4797-86E9-2B80554593E3}</x14:id>
        </ext>
      </extLst>
    </cfRule>
  </conditionalFormatting>
  <conditionalFormatting sqref="BH16:BH4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{9C54381E-D1E6-4957-81E9-998DC6772F5E}</x14:id>
        </ext>
      </extLst>
    </cfRule>
  </conditionalFormatting>
  <conditionalFormatting sqref="BH6:BH1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{E255AE82-47F4-4908-83D7-8E54C83F7F2A}</x14:id>
        </ext>
      </extLst>
    </cfRule>
  </conditionalFormatting>
  <conditionalFormatting sqref="BH6:BH49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{EC9A9522-40F9-4C05-AB6E-42D428A57A1B}</x14:id>
        </ext>
      </extLst>
    </cfRule>
  </conditionalFormatting>
  <conditionalFormatting sqref="AN2:AN3 T2:T3 BH2:BH3">
    <cfRule type="colorScale" priority="4">
      <colorScale>
        <cfvo type="min"/>
        <cfvo type="max"/>
        <color rgb="FFF8696B"/>
        <color rgb="FFFCFCFF"/>
      </colorScale>
    </cfRule>
  </conditionalFormatting>
  <conditionalFormatting sqref="T2:T3 AN2:AN3 BH2:BH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conditionalFormatting sqref="AN6:AN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{FF60EE36-64F4-407E-9E2E-89DABD26BE0C}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11E0E4-E41E-40D3-911A-331351502D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T6:T49</xm:sqref>
        </x14:conditionalFormatting>
        <x14:conditionalFormatting xmlns:xm="http://schemas.microsoft.com/office/excel/2006/main">
          <x14:cfRule type="dataBar" id="{6681A7B3-394B-4797-86E9-2B80554593E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AN8:AN49</xm:sqref>
        </x14:conditionalFormatting>
        <x14:conditionalFormatting xmlns:xm="http://schemas.microsoft.com/office/excel/2006/main">
          <x14:cfRule type="dataBar" id="{9C54381E-D1E6-4957-81E9-998DC6772F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BH16:BH49</xm:sqref>
        </x14:conditionalFormatting>
        <x14:conditionalFormatting xmlns:xm="http://schemas.microsoft.com/office/excel/2006/main">
          <x14:cfRule type="dataBar" id="{E255AE82-47F4-4908-83D7-8E54C83F7F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BH6:BH19</xm:sqref>
        </x14:conditionalFormatting>
        <x14:conditionalFormatting xmlns:xm="http://schemas.microsoft.com/office/excel/2006/main">
          <x14:cfRule type="dataBar" id="{EC9A9522-40F9-4C05-AB6E-42D428A57A1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BH6:BH49</xm:sqref>
        </x14:conditionalFormatting>
        <x14:conditionalFormatting xmlns:xm="http://schemas.microsoft.com/office/excel/2006/main">
          <x14:cfRule type="dataBar" id="{FF60EE36-64F4-407E-9E2E-89DABD26BE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AN6:AN7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915C-9B93-4E56-A3DC-778DE1E29339}">
  <sheetPr codeName="Лист6"/>
  <dimension ref="B1:AO123"/>
  <sheetViews>
    <sheetView showGridLines="0" zoomScale="85" zoomScaleNormal="85" workbookViewId="0">
      <pane xSplit="8" ySplit="2" topLeftCell="AF11" activePane="bottomRight" state="frozen"/>
      <selection pane="topRight" activeCell="I1" sqref="I1"/>
      <selection pane="bottomLeft" activeCell="A3" sqref="A3"/>
      <selection pane="bottomRight" activeCell="D5" sqref="D5"/>
    </sheetView>
  </sheetViews>
  <sheetFormatPr defaultRowHeight="14.4" outlineLevelRow="1" outlineLevelCol="1" x14ac:dyDescent="0.3"/>
  <cols>
    <col min="2" max="2" width="4.77734375" customWidth="1"/>
    <col min="3" max="3" width="50.21875" style="52" customWidth="1"/>
    <col min="4" max="4" width="9.77734375" style="21" customWidth="1"/>
    <col min="5" max="5" width="1.109375" style="4" customWidth="1"/>
    <col min="6" max="6" width="5.109375" customWidth="1"/>
    <col min="7" max="7" width="50.33203125" style="52" customWidth="1"/>
    <col min="8" max="8" width="9.77734375" style="21" customWidth="1"/>
    <col min="9" max="13" width="8.88671875" customWidth="1" outlineLevel="1"/>
    <col min="14" max="14" width="10.88671875" customWidth="1" outlineLevel="1"/>
    <col min="15" max="41" width="8.88671875" customWidth="1" outlineLevel="1"/>
  </cols>
  <sheetData>
    <row r="1" spans="2:41" ht="21.6" x14ac:dyDescent="0.3">
      <c r="C1" s="56" t="s">
        <v>227</v>
      </c>
      <c r="E1"/>
    </row>
    <row r="2" spans="2:41" x14ac:dyDescent="0.3">
      <c r="E2"/>
    </row>
    <row r="3" spans="2:41" x14ac:dyDescent="0.3">
      <c r="B3" s="90" t="s">
        <v>60</v>
      </c>
      <c r="C3" s="91"/>
      <c r="D3" s="92"/>
      <c r="E3" s="7"/>
      <c r="F3" s="90" t="s">
        <v>61</v>
      </c>
      <c r="G3" s="91"/>
      <c r="H3" s="92"/>
      <c r="J3" s="89" t="s">
        <v>3</v>
      </c>
      <c r="K3" s="89"/>
      <c r="L3" s="89" t="s">
        <v>4</v>
      </c>
      <c r="M3" s="89"/>
      <c r="N3" s="89" t="s">
        <v>5</v>
      </c>
      <c r="O3" s="89"/>
      <c r="P3" s="89" t="s">
        <v>6</v>
      </c>
      <c r="Q3" s="89"/>
      <c r="R3" s="89" t="s">
        <v>7</v>
      </c>
      <c r="S3" s="89"/>
      <c r="T3" s="89" t="s">
        <v>8</v>
      </c>
      <c r="U3" s="89"/>
      <c r="V3" s="89" t="s">
        <v>9</v>
      </c>
      <c r="W3" s="89"/>
      <c r="X3" s="89" t="s">
        <v>10</v>
      </c>
      <c r="Y3" s="89"/>
      <c r="Z3" s="89" t="s">
        <v>11</v>
      </c>
      <c r="AA3" s="89"/>
      <c r="AB3" s="89" t="s">
        <v>12</v>
      </c>
      <c r="AC3" s="89"/>
      <c r="AD3" s="89" t="s">
        <v>13</v>
      </c>
      <c r="AE3" s="89"/>
      <c r="AF3" s="89" t="s">
        <v>14</v>
      </c>
      <c r="AG3" s="89"/>
      <c r="AH3" s="89" t="s">
        <v>15</v>
      </c>
      <c r="AI3" s="89"/>
      <c r="AJ3" s="89"/>
      <c r="AK3" s="89"/>
      <c r="AL3" s="89"/>
      <c r="AM3" s="89"/>
      <c r="AN3" s="89"/>
      <c r="AO3" s="89"/>
    </row>
    <row r="4" spans="2:41" s="8" customFormat="1" ht="28.2" customHeight="1" x14ac:dyDescent="0.3">
      <c r="B4" s="9" t="s">
        <v>64</v>
      </c>
      <c r="C4" s="57" t="s">
        <v>65</v>
      </c>
      <c r="D4" s="77">
        <f>SUM(D5:D20)</f>
        <v>444</v>
      </c>
      <c r="E4" s="10"/>
      <c r="F4" s="9" t="s">
        <v>64</v>
      </c>
      <c r="G4" s="57" t="s">
        <v>65</v>
      </c>
      <c r="H4" s="77">
        <f>SUM(H5:H20)</f>
        <v>400</v>
      </c>
      <c r="J4" s="61" t="s">
        <v>210</v>
      </c>
      <c r="K4" s="61" t="s">
        <v>211</v>
      </c>
      <c r="L4" s="61" t="s">
        <v>210</v>
      </c>
      <c r="M4" s="61" t="s">
        <v>211</v>
      </c>
      <c r="N4" s="61" t="s">
        <v>210</v>
      </c>
      <c r="O4" s="61" t="s">
        <v>211</v>
      </c>
      <c r="P4" s="61" t="s">
        <v>210</v>
      </c>
      <c r="Q4" s="61" t="s">
        <v>211</v>
      </c>
      <c r="R4" s="61" t="s">
        <v>210</v>
      </c>
      <c r="S4" s="61" t="s">
        <v>211</v>
      </c>
      <c r="T4" s="61" t="s">
        <v>210</v>
      </c>
      <c r="U4" s="61" t="s">
        <v>211</v>
      </c>
      <c r="V4" s="61" t="s">
        <v>210</v>
      </c>
      <c r="W4" s="61" t="s">
        <v>211</v>
      </c>
      <c r="X4" s="61" t="s">
        <v>210</v>
      </c>
      <c r="Y4" s="61" t="s">
        <v>211</v>
      </c>
      <c r="Z4" s="61" t="s">
        <v>210</v>
      </c>
      <c r="AA4" s="61" t="s">
        <v>211</v>
      </c>
      <c r="AB4" s="61" t="s">
        <v>210</v>
      </c>
      <c r="AC4" s="61" t="s">
        <v>211</v>
      </c>
      <c r="AD4" s="61" t="s">
        <v>210</v>
      </c>
      <c r="AE4" s="61" t="s">
        <v>211</v>
      </c>
      <c r="AF4" s="61" t="s">
        <v>210</v>
      </c>
      <c r="AG4" s="61" t="s">
        <v>211</v>
      </c>
      <c r="AH4" s="61" t="s">
        <v>210</v>
      </c>
      <c r="AI4" s="61" t="s">
        <v>211</v>
      </c>
      <c r="AJ4" s="61" t="s">
        <v>210</v>
      </c>
      <c r="AK4" s="61" t="s">
        <v>211</v>
      </c>
      <c r="AL4" s="61" t="s">
        <v>210</v>
      </c>
      <c r="AM4" s="61" t="s">
        <v>211</v>
      </c>
      <c r="AN4" s="61" t="s">
        <v>210</v>
      </c>
      <c r="AO4" s="61" t="s">
        <v>211</v>
      </c>
    </row>
    <row r="5" spans="2:41" ht="28.8" x14ac:dyDescent="0.3">
      <c r="B5" s="6"/>
      <c r="C5" s="58" t="s">
        <v>108</v>
      </c>
      <c r="D5" s="75">
        <f>J5+L5+N5+P5+R5+T5+V5+X5+Z5+AB5+AD5+AF5+AH5+AJ5+AL5+AN5</f>
        <v>48</v>
      </c>
      <c r="E5" s="7"/>
      <c r="F5" s="6"/>
      <c r="G5" s="58" t="s">
        <v>135</v>
      </c>
      <c r="H5" s="75">
        <f>K5+M5+O5+Q5+S5+U5+W5+Y5+AA5+AC5+AE5+AG5+AI5+AK5+AM5+AO5</f>
        <v>51</v>
      </c>
      <c r="J5" s="62">
        <v>4</v>
      </c>
      <c r="K5" s="62">
        <v>5</v>
      </c>
      <c r="L5" s="62">
        <v>5</v>
      </c>
      <c r="M5" s="62">
        <v>5</v>
      </c>
      <c r="N5" s="62">
        <v>4</v>
      </c>
      <c r="O5" s="62">
        <v>5</v>
      </c>
      <c r="P5" s="62">
        <v>5</v>
      </c>
      <c r="Q5" s="62">
        <v>2</v>
      </c>
      <c r="R5" s="62">
        <v>5</v>
      </c>
      <c r="S5" s="62">
        <v>5</v>
      </c>
      <c r="T5" s="62">
        <v>4</v>
      </c>
      <c r="U5" s="62">
        <v>3</v>
      </c>
      <c r="V5" s="62">
        <v>4</v>
      </c>
      <c r="W5" s="62">
        <v>5</v>
      </c>
      <c r="X5" s="62">
        <v>1</v>
      </c>
      <c r="Y5" s="62">
        <v>3</v>
      </c>
      <c r="Z5" s="62">
        <v>1</v>
      </c>
      <c r="AA5" s="62">
        <v>5</v>
      </c>
      <c r="AB5" s="62">
        <v>3</v>
      </c>
      <c r="AC5" s="62">
        <v>3</v>
      </c>
      <c r="AD5" s="62">
        <v>5</v>
      </c>
      <c r="AE5" s="62">
        <v>4</v>
      </c>
      <c r="AF5" s="62">
        <v>3</v>
      </c>
      <c r="AG5" s="62">
        <v>2</v>
      </c>
      <c r="AH5" s="6">
        <v>4</v>
      </c>
      <c r="AI5" s="6">
        <v>4</v>
      </c>
      <c r="AJ5" s="62"/>
      <c r="AK5" s="62"/>
      <c r="AL5" s="62"/>
      <c r="AM5" s="62"/>
      <c r="AN5" s="62"/>
      <c r="AO5" s="62"/>
    </row>
    <row r="6" spans="2:41" x14ac:dyDescent="0.3">
      <c r="B6" s="6"/>
      <c r="C6" s="58" t="s">
        <v>109</v>
      </c>
      <c r="D6" s="75">
        <f t="shared" ref="D6:D13" si="0">J6+L6+N6+P6+R6+T6+V6+X6+Z6+AB6+AD6+AF6+AH6+AJ6+AL6+AN6</f>
        <v>46</v>
      </c>
      <c r="E6" s="7"/>
      <c r="F6" s="6"/>
      <c r="G6" s="58" t="s">
        <v>122</v>
      </c>
      <c r="H6" s="75">
        <f t="shared" ref="H6:H12" si="1">K6+M6+O6+Q6+S6+U6+W6+Y6+AA6+AC6+AE6+AG6+AI6+AK6+AM6+AO6</f>
        <v>54</v>
      </c>
      <c r="J6" s="62">
        <v>3</v>
      </c>
      <c r="K6" s="62">
        <v>4</v>
      </c>
      <c r="L6" s="62">
        <v>4</v>
      </c>
      <c r="M6" s="62">
        <v>5</v>
      </c>
      <c r="N6" s="62">
        <v>5</v>
      </c>
      <c r="O6" s="62">
        <v>5</v>
      </c>
      <c r="P6" s="62">
        <v>4</v>
      </c>
      <c r="Q6" s="62">
        <v>3</v>
      </c>
      <c r="R6" s="62">
        <v>4</v>
      </c>
      <c r="S6" s="62">
        <v>3</v>
      </c>
      <c r="T6" s="62">
        <v>4</v>
      </c>
      <c r="U6" s="62">
        <v>3</v>
      </c>
      <c r="V6" s="62">
        <v>3</v>
      </c>
      <c r="W6" s="62">
        <v>5</v>
      </c>
      <c r="X6" s="62">
        <v>2</v>
      </c>
      <c r="Y6" s="62">
        <v>5</v>
      </c>
      <c r="Z6" s="62">
        <v>2</v>
      </c>
      <c r="AA6" s="62">
        <v>5</v>
      </c>
      <c r="AB6" s="62">
        <v>4</v>
      </c>
      <c r="AC6" s="62">
        <v>4</v>
      </c>
      <c r="AD6" s="62">
        <v>4</v>
      </c>
      <c r="AE6" s="62">
        <v>5</v>
      </c>
      <c r="AF6" s="62">
        <v>3</v>
      </c>
      <c r="AG6" s="62">
        <v>4</v>
      </c>
      <c r="AH6" s="6">
        <v>4</v>
      </c>
      <c r="AI6" s="6">
        <v>3</v>
      </c>
      <c r="AJ6" s="62"/>
      <c r="AK6" s="62"/>
      <c r="AL6" s="62"/>
      <c r="AM6" s="62"/>
      <c r="AN6" s="62"/>
      <c r="AO6" s="62"/>
    </row>
    <row r="7" spans="2:41" ht="28.8" x14ac:dyDescent="0.3">
      <c r="B7" s="6"/>
      <c r="C7" s="58" t="s">
        <v>117</v>
      </c>
      <c r="D7" s="75">
        <f t="shared" si="0"/>
        <v>51</v>
      </c>
      <c r="E7" s="7"/>
      <c r="F7" s="6"/>
      <c r="G7" s="58" t="s">
        <v>139</v>
      </c>
      <c r="H7" s="75">
        <f t="shared" si="1"/>
        <v>50</v>
      </c>
      <c r="J7" s="62">
        <v>3</v>
      </c>
      <c r="K7" s="62">
        <v>4</v>
      </c>
      <c r="L7" s="62">
        <v>5</v>
      </c>
      <c r="M7" s="62">
        <v>5</v>
      </c>
      <c r="N7" s="62">
        <v>5</v>
      </c>
      <c r="O7" s="62">
        <v>5</v>
      </c>
      <c r="P7" s="62">
        <v>5</v>
      </c>
      <c r="Q7" s="62">
        <v>3</v>
      </c>
      <c r="R7" s="62">
        <v>3</v>
      </c>
      <c r="S7" s="62">
        <v>4</v>
      </c>
      <c r="T7" s="62">
        <v>4</v>
      </c>
      <c r="U7" s="62">
        <v>3</v>
      </c>
      <c r="V7" s="62">
        <v>4</v>
      </c>
      <c r="W7" s="62">
        <v>5</v>
      </c>
      <c r="X7" s="62">
        <v>2</v>
      </c>
      <c r="Y7" s="62">
        <v>2</v>
      </c>
      <c r="Z7" s="62">
        <v>2</v>
      </c>
      <c r="AA7" s="62">
        <v>5</v>
      </c>
      <c r="AB7" s="62">
        <v>4</v>
      </c>
      <c r="AC7" s="62">
        <v>5</v>
      </c>
      <c r="AD7" s="62">
        <v>4</v>
      </c>
      <c r="AE7" s="62">
        <v>2</v>
      </c>
      <c r="AF7" s="62">
        <v>5</v>
      </c>
      <c r="AG7" s="62">
        <v>4</v>
      </c>
      <c r="AH7" s="6">
        <v>5</v>
      </c>
      <c r="AI7" s="6">
        <v>3</v>
      </c>
      <c r="AJ7" s="62"/>
      <c r="AK7" s="62"/>
      <c r="AL7" s="62"/>
      <c r="AM7" s="62"/>
      <c r="AN7" s="62"/>
      <c r="AO7" s="62"/>
    </row>
    <row r="8" spans="2:41" ht="28.8" x14ac:dyDescent="0.3">
      <c r="B8" s="6"/>
      <c r="C8" s="58" t="s">
        <v>110</v>
      </c>
      <c r="D8" s="75">
        <f t="shared" si="0"/>
        <v>53</v>
      </c>
      <c r="E8" s="7"/>
      <c r="F8" s="6"/>
      <c r="G8" s="58" t="s">
        <v>133</v>
      </c>
      <c r="H8" s="75">
        <f t="shared" si="1"/>
        <v>50</v>
      </c>
      <c r="J8" s="62">
        <v>4</v>
      </c>
      <c r="K8" s="62">
        <v>3</v>
      </c>
      <c r="L8" s="62">
        <v>3</v>
      </c>
      <c r="M8" s="62">
        <v>4</v>
      </c>
      <c r="N8" s="62">
        <v>5</v>
      </c>
      <c r="O8" s="62">
        <v>4</v>
      </c>
      <c r="P8" s="62">
        <v>5</v>
      </c>
      <c r="Q8" s="62">
        <v>3</v>
      </c>
      <c r="R8" s="62">
        <v>5</v>
      </c>
      <c r="S8" s="62">
        <v>4</v>
      </c>
      <c r="T8" s="62">
        <v>3</v>
      </c>
      <c r="U8" s="62">
        <v>4</v>
      </c>
      <c r="V8" s="62">
        <v>4</v>
      </c>
      <c r="W8" s="62">
        <v>2</v>
      </c>
      <c r="X8" s="62">
        <v>4</v>
      </c>
      <c r="Y8" s="62">
        <v>5</v>
      </c>
      <c r="Z8" s="62">
        <v>4</v>
      </c>
      <c r="AA8" s="62">
        <v>5</v>
      </c>
      <c r="AB8" s="62">
        <v>4</v>
      </c>
      <c r="AC8" s="62">
        <v>4</v>
      </c>
      <c r="AD8" s="62">
        <v>4</v>
      </c>
      <c r="AE8" s="62">
        <v>2</v>
      </c>
      <c r="AF8" s="62">
        <v>3</v>
      </c>
      <c r="AG8" s="62">
        <v>5</v>
      </c>
      <c r="AH8" s="6">
        <v>5</v>
      </c>
      <c r="AI8" s="6">
        <v>5</v>
      </c>
      <c r="AJ8" s="62"/>
      <c r="AK8" s="62"/>
      <c r="AL8" s="62"/>
      <c r="AM8" s="62"/>
      <c r="AN8" s="62"/>
      <c r="AO8" s="62"/>
    </row>
    <row r="9" spans="2:41" x14ac:dyDescent="0.3">
      <c r="B9" s="6"/>
      <c r="C9" s="58" t="s">
        <v>115</v>
      </c>
      <c r="D9" s="75">
        <f t="shared" si="0"/>
        <v>52</v>
      </c>
      <c r="E9" s="7"/>
      <c r="F9" s="6"/>
      <c r="G9" s="58" t="s">
        <v>134</v>
      </c>
      <c r="H9" s="75">
        <f t="shared" si="1"/>
        <v>57</v>
      </c>
      <c r="J9" s="62">
        <v>4</v>
      </c>
      <c r="K9" s="62">
        <v>5</v>
      </c>
      <c r="L9" s="62">
        <v>4</v>
      </c>
      <c r="M9" s="62">
        <v>5</v>
      </c>
      <c r="N9" s="62">
        <v>4</v>
      </c>
      <c r="O9" s="62">
        <v>5</v>
      </c>
      <c r="P9" s="62">
        <v>5</v>
      </c>
      <c r="Q9" s="62">
        <v>4</v>
      </c>
      <c r="R9" s="62">
        <v>3</v>
      </c>
      <c r="S9" s="62">
        <v>5</v>
      </c>
      <c r="T9" s="62">
        <v>3</v>
      </c>
      <c r="U9" s="62">
        <v>5</v>
      </c>
      <c r="V9" s="62">
        <v>5</v>
      </c>
      <c r="W9" s="62">
        <v>3</v>
      </c>
      <c r="X9" s="62">
        <v>4</v>
      </c>
      <c r="Y9" s="62">
        <v>5</v>
      </c>
      <c r="Z9" s="62">
        <v>4</v>
      </c>
      <c r="AA9" s="62">
        <v>5</v>
      </c>
      <c r="AB9" s="62">
        <v>4</v>
      </c>
      <c r="AC9" s="62">
        <v>5</v>
      </c>
      <c r="AD9" s="62">
        <v>5</v>
      </c>
      <c r="AE9" s="62">
        <v>2</v>
      </c>
      <c r="AF9" s="62">
        <v>4</v>
      </c>
      <c r="AG9" s="62">
        <v>3</v>
      </c>
      <c r="AH9" s="6">
        <v>3</v>
      </c>
      <c r="AI9" s="6">
        <v>5</v>
      </c>
      <c r="AJ9" s="62"/>
      <c r="AK9" s="62"/>
      <c r="AL9" s="62"/>
      <c r="AM9" s="62"/>
      <c r="AN9" s="62"/>
      <c r="AO9" s="62"/>
    </row>
    <row r="10" spans="2:41" ht="28.8" x14ac:dyDescent="0.3">
      <c r="B10" s="6"/>
      <c r="C10" s="58" t="s">
        <v>116</v>
      </c>
      <c r="D10" s="75">
        <f t="shared" si="0"/>
        <v>56</v>
      </c>
      <c r="E10" s="7"/>
      <c r="F10" s="6"/>
      <c r="G10" s="58" t="s">
        <v>140</v>
      </c>
      <c r="H10" s="75">
        <f t="shared" si="1"/>
        <v>47</v>
      </c>
      <c r="J10" s="62">
        <v>4</v>
      </c>
      <c r="K10" s="62">
        <v>3</v>
      </c>
      <c r="L10" s="62">
        <v>5</v>
      </c>
      <c r="M10" s="62">
        <v>4</v>
      </c>
      <c r="N10" s="62">
        <v>5</v>
      </c>
      <c r="O10" s="62">
        <v>4</v>
      </c>
      <c r="P10" s="62">
        <v>5</v>
      </c>
      <c r="Q10" s="62">
        <v>3</v>
      </c>
      <c r="R10" s="62">
        <v>3</v>
      </c>
      <c r="S10" s="62">
        <v>5</v>
      </c>
      <c r="T10" s="62">
        <v>4</v>
      </c>
      <c r="U10" s="62">
        <v>4</v>
      </c>
      <c r="V10" s="62">
        <v>5</v>
      </c>
      <c r="W10" s="62">
        <v>3</v>
      </c>
      <c r="X10" s="62">
        <v>5</v>
      </c>
      <c r="Y10" s="62">
        <v>2</v>
      </c>
      <c r="Z10" s="62">
        <v>4</v>
      </c>
      <c r="AA10" s="62">
        <v>5</v>
      </c>
      <c r="AB10" s="62">
        <v>4</v>
      </c>
      <c r="AC10" s="62">
        <v>5</v>
      </c>
      <c r="AD10" s="62">
        <v>5</v>
      </c>
      <c r="AE10" s="62">
        <v>2</v>
      </c>
      <c r="AF10" s="62">
        <v>4</v>
      </c>
      <c r="AG10" s="62">
        <v>4</v>
      </c>
      <c r="AH10" s="6">
        <v>3</v>
      </c>
      <c r="AI10" s="6">
        <v>3</v>
      </c>
      <c r="AJ10" s="62"/>
      <c r="AK10" s="62"/>
      <c r="AL10" s="62"/>
      <c r="AM10" s="62"/>
      <c r="AN10" s="62"/>
      <c r="AO10" s="62"/>
    </row>
    <row r="11" spans="2:41" ht="28.8" x14ac:dyDescent="0.3">
      <c r="B11" s="6"/>
      <c r="C11" s="58" t="s">
        <v>119</v>
      </c>
      <c r="D11" s="75">
        <f t="shared" si="0"/>
        <v>44</v>
      </c>
      <c r="E11" s="7"/>
      <c r="F11" s="6"/>
      <c r="G11" s="58" t="s">
        <v>141</v>
      </c>
      <c r="H11" s="75">
        <f t="shared" si="1"/>
        <v>44</v>
      </c>
      <c r="J11" s="62">
        <v>2</v>
      </c>
      <c r="K11" s="62">
        <v>4</v>
      </c>
      <c r="L11" s="62">
        <v>3</v>
      </c>
      <c r="M11" s="62">
        <v>5</v>
      </c>
      <c r="N11" s="62">
        <v>4</v>
      </c>
      <c r="O11" s="62">
        <v>5</v>
      </c>
      <c r="P11" s="62">
        <v>5</v>
      </c>
      <c r="Q11" s="62">
        <v>4</v>
      </c>
      <c r="R11" s="62">
        <v>2</v>
      </c>
      <c r="S11" s="62">
        <v>3</v>
      </c>
      <c r="T11" s="62">
        <v>1</v>
      </c>
      <c r="U11" s="62">
        <v>3</v>
      </c>
      <c r="V11" s="62">
        <v>3</v>
      </c>
      <c r="W11" s="62">
        <v>3</v>
      </c>
      <c r="X11" s="62">
        <v>3</v>
      </c>
      <c r="Y11" s="62">
        <v>2</v>
      </c>
      <c r="Z11" s="62">
        <v>4</v>
      </c>
      <c r="AA11" s="62">
        <v>3</v>
      </c>
      <c r="AB11" s="62">
        <v>5</v>
      </c>
      <c r="AC11" s="62">
        <v>5</v>
      </c>
      <c r="AD11" s="62">
        <v>5</v>
      </c>
      <c r="AE11" s="62">
        <v>1</v>
      </c>
      <c r="AF11" s="62">
        <v>4</v>
      </c>
      <c r="AG11" s="62">
        <v>3</v>
      </c>
      <c r="AH11" s="6">
        <v>3</v>
      </c>
      <c r="AI11" s="6">
        <v>3</v>
      </c>
      <c r="AJ11" s="62"/>
      <c r="AK11" s="62"/>
      <c r="AL11" s="62"/>
      <c r="AM11" s="62"/>
      <c r="AN11" s="62"/>
      <c r="AO11" s="62"/>
    </row>
    <row r="12" spans="2:41" x14ac:dyDescent="0.3">
      <c r="B12" s="6"/>
      <c r="C12" s="58" t="s">
        <v>121</v>
      </c>
      <c r="D12" s="75">
        <f t="shared" si="0"/>
        <v>46</v>
      </c>
      <c r="E12" s="7"/>
      <c r="F12" s="6"/>
      <c r="G12" s="58" t="s">
        <v>142</v>
      </c>
      <c r="H12" s="75">
        <f t="shared" si="1"/>
        <v>47</v>
      </c>
      <c r="J12" s="62">
        <v>4</v>
      </c>
      <c r="K12" s="62">
        <v>5</v>
      </c>
      <c r="L12" s="62">
        <v>5</v>
      </c>
      <c r="M12" s="62">
        <v>5</v>
      </c>
      <c r="N12" s="62">
        <v>4</v>
      </c>
      <c r="O12" s="62">
        <v>5</v>
      </c>
      <c r="P12" s="62">
        <v>4</v>
      </c>
      <c r="Q12" s="62">
        <v>4</v>
      </c>
      <c r="R12" s="62">
        <v>5</v>
      </c>
      <c r="S12" s="62">
        <v>3</v>
      </c>
      <c r="T12" s="62">
        <v>2</v>
      </c>
      <c r="U12" s="62">
        <v>4</v>
      </c>
      <c r="V12" s="62">
        <v>4</v>
      </c>
      <c r="W12" s="62">
        <v>3</v>
      </c>
      <c r="X12" s="62">
        <v>5</v>
      </c>
      <c r="Y12" s="62">
        <v>3</v>
      </c>
      <c r="Z12" s="62">
        <v>1</v>
      </c>
      <c r="AA12" s="62">
        <v>3</v>
      </c>
      <c r="AB12" s="62">
        <v>4</v>
      </c>
      <c r="AC12" s="62">
        <v>3</v>
      </c>
      <c r="AD12" s="62">
        <v>4</v>
      </c>
      <c r="AE12" s="62">
        <v>2</v>
      </c>
      <c r="AF12" s="62">
        <v>3</v>
      </c>
      <c r="AG12" s="62">
        <v>4</v>
      </c>
      <c r="AH12" s="6">
        <v>1</v>
      </c>
      <c r="AI12" s="6">
        <v>3</v>
      </c>
      <c r="AJ12" s="62"/>
      <c r="AK12" s="62"/>
      <c r="AL12" s="62"/>
      <c r="AM12" s="62"/>
      <c r="AN12" s="62"/>
      <c r="AO12" s="62"/>
    </row>
    <row r="13" spans="2:41" x14ac:dyDescent="0.3">
      <c r="B13" s="6"/>
      <c r="C13" s="58" t="s">
        <v>130</v>
      </c>
      <c r="D13" s="75">
        <f t="shared" si="0"/>
        <v>48</v>
      </c>
      <c r="E13" s="7"/>
      <c r="F13" s="6"/>
      <c r="G13" s="58"/>
      <c r="H13" s="75"/>
      <c r="J13" s="62">
        <v>4</v>
      </c>
      <c r="K13" s="62"/>
      <c r="L13" s="62">
        <v>4</v>
      </c>
      <c r="M13" s="62"/>
      <c r="N13" s="62">
        <v>4</v>
      </c>
      <c r="O13" s="62"/>
      <c r="P13" s="62">
        <v>4</v>
      </c>
      <c r="Q13" s="62"/>
      <c r="R13" s="62">
        <v>4</v>
      </c>
      <c r="S13" s="62"/>
      <c r="T13" s="62">
        <v>2</v>
      </c>
      <c r="U13" s="62"/>
      <c r="V13" s="62">
        <v>5</v>
      </c>
      <c r="W13" s="62"/>
      <c r="X13" s="62">
        <v>2</v>
      </c>
      <c r="Y13" s="62"/>
      <c r="Z13" s="62">
        <v>4</v>
      </c>
      <c r="AA13" s="62"/>
      <c r="AB13" s="62">
        <v>4</v>
      </c>
      <c r="AC13" s="62"/>
      <c r="AD13" s="62">
        <v>4</v>
      </c>
      <c r="AE13" s="62"/>
      <c r="AF13" s="62">
        <v>4</v>
      </c>
      <c r="AG13" s="62"/>
      <c r="AH13" s="6">
        <v>3</v>
      </c>
      <c r="AI13" s="6"/>
      <c r="AJ13" s="62"/>
      <c r="AK13" s="62"/>
      <c r="AL13" s="62"/>
      <c r="AM13" s="62"/>
      <c r="AN13" s="62"/>
      <c r="AO13" s="62"/>
    </row>
    <row r="14" spans="2:41" hidden="1" outlineLevel="1" x14ac:dyDescent="0.3">
      <c r="B14" s="6"/>
      <c r="C14" s="58"/>
      <c r="D14" s="75"/>
      <c r="E14" s="7"/>
      <c r="F14" s="6"/>
      <c r="G14" s="58"/>
      <c r="H14" s="75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2:41" hidden="1" outlineLevel="1" x14ac:dyDescent="0.3">
      <c r="B15" s="6"/>
      <c r="C15" s="58"/>
      <c r="D15" s="75"/>
      <c r="E15" s="7"/>
      <c r="F15" s="6"/>
      <c r="G15" s="58"/>
      <c r="H15" s="75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</row>
    <row r="16" spans="2:41" hidden="1" outlineLevel="1" x14ac:dyDescent="0.3">
      <c r="B16" s="6"/>
      <c r="C16" s="58"/>
      <c r="D16" s="75"/>
      <c r="E16" s="7"/>
      <c r="F16" s="6"/>
      <c r="G16" s="58"/>
      <c r="H16" s="75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</row>
    <row r="17" spans="2:41" hidden="1" outlineLevel="1" x14ac:dyDescent="0.3">
      <c r="B17" s="6"/>
      <c r="C17" s="58"/>
      <c r="D17" s="75"/>
      <c r="E17" s="7"/>
      <c r="F17" s="6"/>
      <c r="G17" s="58"/>
      <c r="H17" s="75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2:41" hidden="1" outlineLevel="1" x14ac:dyDescent="0.3">
      <c r="B18" s="6"/>
      <c r="C18" s="58"/>
      <c r="D18" s="75"/>
      <c r="E18" s="7"/>
      <c r="F18" s="6"/>
      <c r="G18" s="58"/>
      <c r="H18" s="75"/>
    </row>
    <row r="19" spans="2:41" hidden="1" outlineLevel="1" x14ac:dyDescent="0.3">
      <c r="B19" s="6"/>
      <c r="C19" s="58"/>
      <c r="D19" s="75"/>
      <c r="E19" s="7"/>
      <c r="F19" s="6"/>
      <c r="G19" s="58"/>
      <c r="H19" s="75"/>
    </row>
    <row r="20" spans="2:41" hidden="1" outlineLevel="1" x14ac:dyDescent="0.3">
      <c r="B20" s="6"/>
      <c r="C20" s="58"/>
      <c r="D20" s="75"/>
      <c r="E20" s="7"/>
      <c r="F20" s="6"/>
      <c r="G20" s="58"/>
      <c r="H20" s="75"/>
    </row>
    <row r="21" spans="2:41" hidden="1" outlineLevel="1" x14ac:dyDescent="0.3">
      <c r="B21" s="6"/>
      <c r="C21" s="58"/>
      <c r="D21" s="75"/>
      <c r="E21" s="7"/>
      <c r="F21" s="6"/>
      <c r="G21" s="58"/>
      <c r="H21" s="75"/>
    </row>
    <row r="22" spans="2:41" hidden="1" outlineLevel="1" x14ac:dyDescent="0.3">
      <c r="B22" s="6"/>
      <c r="C22" s="58"/>
      <c r="D22" s="75"/>
      <c r="E22" s="7"/>
      <c r="F22" s="6"/>
      <c r="G22" s="58"/>
      <c r="H22" s="75"/>
    </row>
    <row r="23" spans="2:41" hidden="1" outlineLevel="1" x14ac:dyDescent="0.3">
      <c r="B23" s="6"/>
      <c r="C23" s="58"/>
      <c r="D23" s="75"/>
      <c r="E23" s="7"/>
      <c r="F23" s="6"/>
      <c r="G23" s="58"/>
      <c r="H23" s="75"/>
    </row>
    <row r="24" spans="2:41" hidden="1" outlineLevel="1" x14ac:dyDescent="0.3">
      <c r="B24" s="6"/>
      <c r="C24" s="58"/>
      <c r="D24" s="75"/>
      <c r="E24" s="7"/>
      <c r="F24" s="6"/>
      <c r="G24" s="58"/>
      <c r="H24" s="75"/>
    </row>
    <row r="25" spans="2:41" hidden="1" outlineLevel="1" x14ac:dyDescent="0.3">
      <c r="B25" s="6"/>
      <c r="C25" s="58"/>
      <c r="D25" s="75"/>
      <c r="E25" s="7"/>
      <c r="F25" s="6"/>
      <c r="G25" s="58"/>
      <c r="H25" s="75"/>
    </row>
    <row r="26" spans="2:41" hidden="1" outlineLevel="1" x14ac:dyDescent="0.3">
      <c r="B26" s="6"/>
      <c r="C26" s="58"/>
      <c r="D26" s="75"/>
      <c r="E26" s="7"/>
      <c r="F26" s="6"/>
      <c r="G26" s="58"/>
      <c r="H26" s="75"/>
    </row>
    <row r="27" spans="2:41" hidden="1" outlineLevel="1" x14ac:dyDescent="0.3">
      <c r="B27" s="6"/>
      <c r="C27" s="58"/>
      <c r="D27" s="75"/>
      <c r="E27" s="7"/>
      <c r="F27" s="6"/>
      <c r="G27" s="58"/>
      <c r="H27" s="75"/>
    </row>
    <row r="28" spans="2:41" hidden="1" outlineLevel="1" x14ac:dyDescent="0.3">
      <c r="B28" s="6"/>
      <c r="C28" s="58"/>
      <c r="D28" s="75"/>
      <c r="E28" s="7"/>
      <c r="F28" s="6"/>
      <c r="G28" s="58"/>
      <c r="H28" s="75"/>
    </row>
    <row r="29" spans="2:41" hidden="1" outlineLevel="1" x14ac:dyDescent="0.3">
      <c r="B29" s="6"/>
      <c r="C29" s="58"/>
      <c r="D29" s="75"/>
      <c r="E29" s="7"/>
      <c r="F29" s="6"/>
      <c r="G29" s="58"/>
      <c r="H29" s="75"/>
    </row>
    <row r="30" spans="2:41" hidden="1" outlineLevel="1" x14ac:dyDescent="0.3">
      <c r="B30" s="6"/>
      <c r="C30" s="58"/>
      <c r="D30" s="75"/>
      <c r="E30" s="7"/>
      <c r="F30" s="6"/>
      <c r="G30" s="58"/>
      <c r="H30" s="75"/>
    </row>
    <row r="31" spans="2:41" hidden="1" outlineLevel="1" x14ac:dyDescent="0.3">
      <c r="B31" s="6"/>
      <c r="C31" s="58"/>
      <c r="D31" s="75"/>
      <c r="E31" s="7"/>
      <c r="F31" s="6"/>
      <c r="G31" s="58"/>
      <c r="H31" s="75"/>
    </row>
    <row r="32" spans="2:41" collapsed="1" x14ac:dyDescent="0.3">
      <c r="B32" s="6"/>
      <c r="C32" s="58"/>
      <c r="D32" s="75"/>
      <c r="E32" s="7"/>
      <c r="F32" s="6"/>
      <c r="G32" s="58"/>
      <c r="H32" s="75"/>
    </row>
    <row r="33" spans="2:39" s="5" customFormat="1" x14ac:dyDescent="0.3">
      <c r="B33" s="7"/>
      <c r="C33" s="59"/>
      <c r="D33" s="76"/>
      <c r="E33" s="7"/>
      <c r="F33" s="7"/>
      <c r="G33" s="59"/>
      <c r="H33" s="76"/>
    </row>
    <row r="34" spans="2:39" x14ac:dyDescent="0.3">
      <c r="B34" s="90" t="s">
        <v>62</v>
      </c>
      <c r="C34" s="91"/>
      <c r="D34" s="92"/>
      <c r="E34" s="7"/>
      <c r="F34" s="90" t="s">
        <v>63</v>
      </c>
      <c r="G34" s="91"/>
      <c r="H34" s="92"/>
      <c r="J34" s="89" t="s">
        <v>3</v>
      </c>
      <c r="K34" s="89"/>
      <c r="L34" s="89" t="s">
        <v>4</v>
      </c>
      <c r="M34" s="89"/>
      <c r="N34" s="89" t="s">
        <v>5</v>
      </c>
      <c r="O34" s="89"/>
      <c r="P34" s="89" t="s">
        <v>6</v>
      </c>
      <c r="Q34" s="89"/>
      <c r="R34" s="89" t="s">
        <v>7</v>
      </c>
      <c r="S34" s="89"/>
      <c r="T34" s="89" t="s">
        <v>8</v>
      </c>
      <c r="U34" s="89"/>
      <c r="V34" s="89" t="s">
        <v>9</v>
      </c>
      <c r="W34" s="89"/>
      <c r="X34" s="89" t="s">
        <v>10</v>
      </c>
      <c r="Y34" s="89"/>
      <c r="Z34" s="89" t="s">
        <v>11</v>
      </c>
      <c r="AA34" s="89"/>
      <c r="AB34" s="89" t="s">
        <v>12</v>
      </c>
      <c r="AC34" s="89"/>
      <c r="AD34" s="89" t="s">
        <v>13</v>
      </c>
      <c r="AE34" s="89"/>
      <c r="AF34" s="89" t="s">
        <v>14</v>
      </c>
      <c r="AG34" s="89"/>
      <c r="AH34" s="89" t="s">
        <v>15</v>
      </c>
      <c r="AI34" s="89"/>
      <c r="AJ34" s="89"/>
      <c r="AK34" s="89"/>
      <c r="AL34" s="89"/>
      <c r="AM34" s="89"/>
    </row>
    <row r="35" spans="2:39" s="8" customFormat="1" ht="26.4" customHeight="1" x14ac:dyDescent="0.3">
      <c r="B35" s="9" t="s">
        <v>64</v>
      </c>
      <c r="C35" s="57" t="s">
        <v>65</v>
      </c>
      <c r="D35" s="77">
        <f>SUM(D36:D51)</f>
        <v>383</v>
      </c>
      <c r="E35" s="10"/>
      <c r="F35" s="9" t="s">
        <v>64</v>
      </c>
      <c r="G35" s="57" t="s">
        <v>65</v>
      </c>
      <c r="H35" s="77">
        <f>SUM(H36:H51)</f>
        <v>533</v>
      </c>
      <c r="J35" s="61" t="s">
        <v>212</v>
      </c>
      <c r="K35" s="61" t="s">
        <v>213</v>
      </c>
      <c r="L35" s="61" t="s">
        <v>212</v>
      </c>
      <c r="M35" s="61" t="s">
        <v>213</v>
      </c>
      <c r="N35" s="61" t="s">
        <v>212</v>
      </c>
      <c r="O35" s="61" t="s">
        <v>213</v>
      </c>
      <c r="P35" s="61" t="s">
        <v>212</v>
      </c>
      <c r="Q35" s="61" t="s">
        <v>213</v>
      </c>
      <c r="R35" s="61" t="s">
        <v>212</v>
      </c>
      <c r="S35" s="61" t="s">
        <v>213</v>
      </c>
      <c r="T35" s="61" t="s">
        <v>212</v>
      </c>
      <c r="U35" s="61" t="s">
        <v>213</v>
      </c>
      <c r="V35" s="61" t="s">
        <v>212</v>
      </c>
      <c r="W35" s="61" t="s">
        <v>213</v>
      </c>
      <c r="X35" s="61" t="s">
        <v>212</v>
      </c>
      <c r="Y35" s="61" t="s">
        <v>213</v>
      </c>
      <c r="Z35" s="61" t="s">
        <v>212</v>
      </c>
      <c r="AA35" s="61" t="s">
        <v>213</v>
      </c>
      <c r="AB35" s="61" t="s">
        <v>212</v>
      </c>
      <c r="AC35" s="61" t="s">
        <v>213</v>
      </c>
      <c r="AD35" s="61" t="s">
        <v>212</v>
      </c>
      <c r="AE35" s="61" t="s">
        <v>213</v>
      </c>
      <c r="AF35" s="61" t="s">
        <v>212</v>
      </c>
      <c r="AG35" s="61" t="s">
        <v>213</v>
      </c>
      <c r="AH35" s="61" t="s">
        <v>212</v>
      </c>
      <c r="AI35" s="61" t="s">
        <v>213</v>
      </c>
      <c r="AJ35" s="61" t="s">
        <v>212</v>
      </c>
      <c r="AK35" s="61" t="s">
        <v>213</v>
      </c>
      <c r="AL35" s="61" t="s">
        <v>212</v>
      </c>
      <c r="AM35" s="61" t="s">
        <v>213</v>
      </c>
    </row>
    <row r="36" spans="2:39" ht="28.8" x14ac:dyDescent="0.3">
      <c r="B36" s="6"/>
      <c r="C36" s="58" t="s">
        <v>114</v>
      </c>
      <c r="D36" s="75">
        <f>J36+L36+N36+P36+R36+T36+V36+X36+Z36+AB36+AD36+AF36+AH36+AJ36+AL36+AN36</f>
        <v>28</v>
      </c>
      <c r="E36" s="7"/>
      <c r="F36" s="6"/>
      <c r="G36" s="58" t="s">
        <v>225</v>
      </c>
      <c r="H36" s="75">
        <f t="shared" ref="H36:H46" si="2">K36+M36+O36+Q36+S36+U36+W36+Y36+AA36+AC36+AE36+AG36+AI36+AK36+AM36+AO36</f>
        <v>54</v>
      </c>
      <c r="J36" s="2">
        <v>1</v>
      </c>
      <c r="K36" s="2">
        <v>5</v>
      </c>
      <c r="L36" s="2">
        <v>1</v>
      </c>
      <c r="M36" s="2">
        <v>5</v>
      </c>
      <c r="N36" s="2">
        <v>3</v>
      </c>
      <c r="O36" s="2">
        <v>4</v>
      </c>
      <c r="P36" s="2">
        <v>3</v>
      </c>
      <c r="Q36" s="2">
        <v>4</v>
      </c>
      <c r="R36" s="2">
        <v>1</v>
      </c>
      <c r="S36" s="2">
        <v>5</v>
      </c>
      <c r="T36" s="2">
        <v>2</v>
      </c>
      <c r="U36" s="2">
        <v>4</v>
      </c>
      <c r="V36" s="2">
        <v>3</v>
      </c>
      <c r="W36" s="2">
        <v>3</v>
      </c>
      <c r="X36" s="2">
        <v>1</v>
      </c>
      <c r="Y36" s="2">
        <v>3</v>
      </c>
      <c r="Z36" s="2">
        <v>1</v>
      </c>
      <c r="AA36" s="2">
        <v>5</v>
      </c>
      <c r="AB36" s="2">
        <v>3</v>
      </c>
      <c r="AC36" s="2">
        <v>4</v>
      </c>
      <c r="AD36" s="2">
        <v>3</v>
      </c>
      <c r="AE36" s="2">
        <v>5</v>
      </c>
      <c r="AF36" s="2">
        <v>2</v>
      </c>
      <c r="AG36" s="2">
        <v>3</v>
      </c>
      <c r="AH36" s="2">
        <v>4</v>
      </c>
      <c r="AI36" s="2">
        <v>4</v>
      </c>
      <c r="AJ36" s="2"/>
      <c r="AK36" s="2"/>
      <c r="AL36" s="2"/>
      <c r="AM36" s="2"/>
    </row>
    <row r="37" spans="2:39" ht="28.8" x14ac:dyDescent="0.3">
      <c r="B37" s="6"/>
      <c r="C37" s="58" t="s">
        <v>112</v>
      </c>
      <c r="D37" s="75">
        <f t="shared" ref="D37:D44" si="3">J37+L37+N37+P37+R37+T37+V37+X37+Z37+AB37+AD37+AF37+AH37+AJ37+AL37+AN37</f>
        <v>52</v>
      </c>
      <c r="E37" s="7"/>
      <c r="F37" s="6"/>
      <c r="G37" s="58" t="s">
        <v>131</v>
      </c>
      <c r="H37" s="75">
        <f t="shared" si="2"/>
        <v>48</v>
      </c>
      <c r="J37" s="2">
        <v>3</v>
      </c>
      <c r="K37" s="2">
        <v>4</v>
      </c>
      <c r="L37" s="2">
        <v>4</v>
      </c>
      <c r="M37" s="2">
        <v>3</v>
      </c>
      <c r="N37" s="2">
        <v>4</v>
      </c>
      <c r="O37" s="2">
        <v>4</v>
      </c>
      <c r="P37" s="2">
        <v>5</v>
      </c>
      <c r="Q37" s="2">
        <v>3</v>
      </c>
      <c r="R37" s="2">
        <v>5</v>
      </c>
      <c r="S37" s="2">
        <v>3</v>
      </c>
      <c r="T37" s="2">
        <v>4</v>
      </c>
      <c r="U37" s="2">
        <v>3</v>
      </c>
      <c r="V37" s="2">
        <v>4</v>
      </c>
      <c r="W37" s="2">
        <v>5</v>
      </c>
      <c r="X37" s="2">
        <v>3</v>
      </c>
      <c r="Y37" s="2">
        <v>3</v>
      </c>
      <c r="Z37" s="2">
        <v>1</v>
      </c>
      <c r="AA37" s="2">
        <v>5</v>
      </c>
      <c r="AB37" s="2">
        <v>5</v>
      </c>
      <c r="AC37" s="2">
        <v>5</v>
      </c>
      <c r="AD37" s="2">
        <v>4</v>
      </c>
      <c r="AE37" s="2">
        <v>3</v>
      </c>
      <c r="AF37" s="2">
        <v>5</v>
      </c>
      <c r="AG37" s="2">
        <v>4</v>
      </c>
      <c r="AH37" s="2">
        <v>5</v>
      </c>
      <c r="AI37" s="2">
        <v>3</v>
      </c>
      <c r="AJ37" s="2"/>
      <c r="AK37" s="2"/>
      <c r="AL37" s="2"/>
      <c r="AM37" s="2"/>
    </row>
    <row r="38" spans="2:39" x14ac:dyDescent="0.3">
      <c r="B38" s="6"/>
      <c r="C38" s="58" t="s">
        <v>113</v>
      </c>
      <c r="D38" s="75">
        <f t="shared" si="3"/>
        <v>45</v>
      </c>
      <c r="E38" s="7"/>
      <c r="F38" s="6"/>
      <c r="G38" s="58" t="s">
        <v>124</v>
      </c>
      <c r="H38" s="75">
        <f t="shared" si="2"/>
        <v>51</v>
      </c>
      <c r="J38" s="2">
        <v>3</v>
      </c>
      <c r="K38" s="2">
        <v>4</v>
      </c>
      <c r="L38" s="2">
        <v>5</v>
      </c>
      <c r="M38" s="2">
        <v>4</v>
      </c>
      <c r="N38" s="2">
        <v>3</v>
      </c>
      <c r="O38" s="2">
        <v>3</v>
      </c>
      <c r="P38" s="2">
        <v>4</v>
      </c>
      <c r="Q38" s="2">
        <v>3</v>
      </c>
      <c r="R38" s="2">
        <v>3</v>
      </c>
      <c r="S38" s="2">
        <v>5</v>
      </c>
      <c r="T38" s="2">
        <v>1</v>
      </c>
      <c r="U38" s="2">
        <v>4</v>
      </c>
      <c r="V38" s="2">
        <v>5</v>
      </c>
      <c r="W38" s="2">
        <v>4</v>
      </c>
      <c r="X38" s="2">
        <v>5</v>
      </c>
      <c r="Y38" s="2">
        <v>5</v>
      </c>
      <c r="Z38" s="2">
        <v>1</v>
      </c>
      <c r="AA38" s="2">
        <v>4</v>
      </c>
      <c r="AB38" s="2">
        <v>4</v>
      </c>
      <c r="AC38" s="2">
        <v>4</v>
      </c>
      <c r="AD38" s="2">
        <v>4</v>
      </c>
      <c r="AE38" s="2">
        <v>2</v>
      </c>
      <c r="AF38" s="2">
        <v>4</v>
      </c>
      <c r="AG38" s="2">
        <v>5</v>
      </c>
      <c r="AH38" s="2">
        <v>3</v>
      </c>
      <c r="AI38" s="2">
        <v>4</v>
      </c>
      <c r="AJ38" s="2"/>
      <c r="AK38" s="2"/>
      <c r="AL38" s="2"/>
      <c r="AM38" s="2"/>
    </row>
    <row r="39" spans="2:39" x14ac:dyDescent="0.3">
      <c r="B39" s="6"/>
      <c r="C39" s="58" t="s">
        <v>111</v>
      </c>
      <c r="D39" s="75">
        <f t="shared" si="3"/>
        <v>54</v>
      </c>
      <c r="E39" s="7"/>
      <c r="F39" s="6"/>
      <c r="G39" s="58" t="s">
        <v>125</v>
      </c>
      <c r="H39" s="75">
        <f t="shared" si="2"/>
        <v>50</v>
      </c>
      <c r="J39" s="2">
        <v>3</v>
      </c>
      <c r="K39" s="2">
        <v>3</v>
      </c>
      <c r="L39" s="2">
        <v>5</v>
      </c>
      <c r="M39" s="2">
        <v>5</v>
      </c>
      <c r="N39" s="2">
        <v>4</v>
      </c>
      <c r="O39" s="2">
        <v>4</v>
      </c>
      <c r="P39" s="2">
        <v>5</v>
      </c>
      <c r="Q39" s="2">
        <v>3</v>
      </c>
      <c r="R39" s="2">
        <v>5</v>
      </c>
      <c r="S39" s="2">
        <v>4</v>
      </c>
      <c r="T39" s="2">
        <v>4</v>
      </c>
      <c r="U39" s="2">
        <v>4</v>
      </c>
      <c r="V39" s="2">
        <v>4</v>
      </c>
      <c r="W39" s="2">
        <v>4</v>
      </c>
      <c r="X39" s="2">
        <v>3</v>
      </c>
      <c r="Y39" s="2">
        <v>5</v>
      </c>
      <c r="Z39" s="2">
        <v>3</v>
      </c>
      <c r="AA39" s="2">
        <v>4</v>
      </c>
      <c r="AB39" s="2">
        <v>3</v>
      </c>
      <c r="AC39" s="2">
        <v>3</v>
      </c>
      <c r="AD39" s="2">
        <v>5</v>
      </c>
      <c r="AE39" s="2">
        <v>2</v>
      </c>
      <c r="AF39" s="2">
        <v>5</v>
      </c>
      <c r="AG39" s="2">
        <v>5</v>
      </c>
      <c r="AH39" s="2">
        <v>5</v>
      </c>
      <c r="AI39" s="2">
        <v>4</v>
      </c>
      <c r="AJ39" s="2"/>
      <c r="AK39" s="2"/>
      <c r="AL39" s="2"/>
      <c r="AM39" s="2"/>
    </row>
    <row r="40" spans="2:39" ht="28.8" x14ac:dyDescent="0.3">
      <c r="B40" s="6"/>
      <c r="C40" s="58" t="s">
        <v>118</v>
      </c>
      <c r="D40" s="75">
        <f t="shared" si="3"/>
        <v>42</v>
      </c>
      <c r="E40" s="7"/>
      <c r="F40" s="6"/>
      <c r="G40" s="58" t="s">
        <v>126</v>
      </c>
      <c r="H40" s="75">
        <f t="shared" si="2"/>
        <v>45</v>
      </c>
      <c r="J40" s="2">
        <v>4</v>
      </c>
      <c r="K40" s="2">
        <v>4</v>
      </c>
      <c r="L40" s="2">
        <v>3</v>
      </c>
      <c r="M40" s="2">
        <v>3</v>
      </c>
      <c r="N40" s="2">
        <v>4</v>
      </c>
      <c r="O40" s="2">
        <v>3</v>
      </c>
      <c r="P40" s="2">
        <v>4</v>
      </c>
      <c r="Q40" s="2">
        <v>2</v>
      </c>
      <c r="R40" s="2">
        <v>4</v>
      </c>
      <c r="S40" s="2">
        <v>2</v>
      </c>
      <c r="T40" s="2">
        <v>1</v>
      </c>
      <c r="U40" s="2">
        <v>5</v>
      </c>
      <c r="V40" s="2">
        <v>3</v>
      </c>
      <c r="W40" s="2">
        <v>3</v>
      </c>
      <c r="X40" s="2">
        <v>5</v>
      </c>
      <c r="Y40" s="2">
        <v>3</v>
      </c>
      <c r="Z40" s="2">
        <v>1</v>
      </c>
      <c r="AA40" s="2">
        <v>4</v>
      </c>
      <c r="AB40" s="2">
        <v>5</v>
      </c>
      <c r="AC40" s="2">
        <v>4</v>
      </c>
      <c r="AD40" s="2">
        <v>2</v>
      </c>
      <c r="AE40" s="2">
        <v>4</v>
      </c>
      <c r="AF40" s="2">
        <v>3</v>
      </c>
      <c r="AG40" s="2">
        <v>3</v>
      </c>
      <c r="AH40" s="2">
        <v>3</v>
      </c>
      <c r="AI40" s="2">
        <v>5</v>
      </c>
      <c r="AJ40" s="2"/>
      <c r="AK40" s="2"/>
      <c r="AL40" s="2"/>
      <c r="AM40" s="2"/>
    </row>
    <row r="41" spans="2:39" ht="28.8" x14ac:dyDescent="0.3">
      <c r="B41" s="6"/>
      <c r="C41" s="58" t="s">
        <v>120</v>
      </c>
      <c r="D41" s="75">
        <f t="shared" si="3"/>
        <v>41</v>
      </c>
      <c r="E41" s="7"/>
      <c r="F41" s="6"/>
      <c r="G41" s="58" t="s">
        <v>128</v>
      </c>
      <c r="H41" s="75">
        <f t="shared" si="2"/>
        <v>53</v>
      </c>
      <c r="J41" s="2">
        <v>3</v>
      </c>
      <c r="K41" s="2">
        <v>4</v>
      </c>
      <c r="L41" s="2">
        <v>4</v>
      </c>
      <c r="M41" s="2">
        <v>5</v>
      </c>
      <c r="N41" s="2">
        <v>3</v>
      </c>
      <c r="O41" s="2">
        <v>4</v>
      </c>
      <c r="P41" s="2">
        <v>5</v>
      </c>
      <c r="Q41" s="2">
        <v>4</v>
      </c>
      <c r="R41" s="2">
        <v>3</v>
      </c>
      <c r="S41" s="2">
        <v>3</v>
      </c>
      <c r="T41" s="2">
        <v>3</v>
      </c>
      <c r="U41" s="2">
        <v>3</v>
      </c>
      <c r="V41" s="2">
        <v>2</v>
      </c>
      <c r="W41" s="2">
        <v>5</v>
      </c>
      <c r="X41" s="2">
        <v>5</v>
      </c>
      <c r="Y41" s="2">
        <v>3</v>
      </c>
      <c r="Z41" s="2">
        <v>1</v>
      </c>
      <c r="AA41" s="2">
        <v>5</v>
      </c>
      <c r="AB41" s="2">
        <v>4</v>
      </c>
      <c r="AC41" s="2">
        <v>5</v>
      </c>
      <c r="AD41" s="2">
        <v>2</v>
      </c>
      <c r="AE41" s="2">
        <v>4</v>
      </c>
      <c r="AF41" s="2">
        <v>3</v>
      </c>
      <c r="AG41" s="2">
        <v>3</v>
      </c>
      <c r="AH41" s="2">
        <v>3</v>
      </c>
      <c r="AI41" s="2">
        <v>5</v>
      </c>
      <c r="AJ41" s="2"/>
      <c r="AK41" s="2"/>
      <c r="AL41" s="2"/>
      <c r="AM41" s="2"/>
    </row>
    <row r="42" spans="2:39" ht="28.8" x14ac:dyDescent="0.3">
      <c r="B42" s="6"/>
      <c r="C42" s="58" t="s">
        <v>123</v>
      </c>
      <c r="D42" s="75">
        <f t="shared" si="3"/>
        <v>36</v>
      </c>
      <c r="E42" s="7"/>
      <c r="F42" s="6"/>
      <c r="G42" s="58" t="s">
        <v>129</v>
      </c>
      <c r="H42" s="75">
        <f t="shared" si="2"/>
        <v>48</v>
      </c>
      <c r="J42" s="2">
        <v>4</v>
      </c>
      <c r="K42" s="2">
        <v>4</v>
      </c>
      <c r="L42" s="2">
        <v>2</v>
      </c>
      <c r="M42" s="2">
        <v>3</v>
      </c>
      <c r="N42" s="2">
        <v>4</v>
      </c>
      <c r="O42" s="2">
        <v>5</v>
      </c>
      <c r="P42" s="2">
        <v>4</v>
      </c>
      <c r="Q42" s="2">
        <v>4</v>
      </c>
      <c r="R42" s="2">
        <v>2</v>
      </c>
      <c r="S42" s="2">
        <v>4</v>
      </c>
      <c r="T42" s="2">
        <v>2</v>
      </c>
      <c r="U42" s="2">
        <v>4</v>
      </c>
      <c r="V42" s="2">
        <v>2</v>
      </c>
      <c r="W42" s="2">
        <v>2</v>
      </c>
      <c r="X42" s="2">
        <v>4</v>
      </c>
      <c r="Y42" s="2">
        <v>3</v>
      </c>
      <c r="Z42" s="2">
        <v>2</v>
      </c>
      <c r="AA42" s="2">
        <v>5</v>
      </c>
      <c r="AB42" s="2">
        <v>4</v>
      </c>
      <c r="AC42" s="2">
        <v>4</v>
      </c>
      <c r="AD42" s="2">
        <v>2</v>
      </c>
      <c r="AE42" s="2">
        <v>2</v>
      </c>
      <c r="AF42" s="2">
        <v>3</v>
      </c>
      <c r="AG42" s="2">
        <v>4</v>
      </c>
      <c r="AH42" s="2">
        <v>1</v>
      </c>
      <c r="AI42" s="2">
        <v>4</v>
      </c>
      <c r="AJ42" s="2"/>
      <c r="AK42" s="2"/>
      <c r="AL42" s="2"/>
      <c r="AM42" s="2"/>
    </row>
    <row r="43" spans="2:39" ht="28.8" x14ac:dyDescent="0.3">
      <c r="B43" s="6"/>
      <c r="C43" s="58" t="s">
        <v>127</v>
      </c>
      <c r="D43" s="75">
        <f t="shared" si="3"/>
        <v>39</v>
      </c>
      <c r="E43" s="7"/>
      <c r="F43" s="6"/>
      <c r="G43" s="58" t="s">
        <v>132</v>
      </c>
      <c r="H43" s="75">
        <f t="shared" si="2"/>
        <v>45</v>
      </c>
      <c r="J43" s="2">
        <v>4</v>
      </c>
      <c r="K43" s="2">
        <v>3</v>
      </c>
      <c r="L43" s="2">
        <v>1</v>
      </c>
      <c r="M43" s="2">
        <v>4</v>
      </c>
      <c r="N43" s="2">
        <v>4</v>
      </c>
      <c r="O43" s="2">
        <v>5</v>
      </c>
      <c r="P43" s="2">
        <v>4</v>
      </c>
      <c r="Q43" s="2">
        <v>2</v>
      </c>
      <c r="R43" s="2">
        <v>4</v>
      </c>
      <c r="S43" s="2">
        <v>2</v>
      </c>
      <c r="T43" s="2">
        <v>2</v>
      </c>
      <c r="U43" s="2">
        <v>3</v>
      </c>
      <c r="V43" s="2">
        <v>2</v>
      </c>
      <c r="W43" s="2">
        <v>2</v>
      </c>
      <c r="X43" s="2">
        <v>3</v>
      </c>
      <c r="Y43" s="2">
        <v>3</v>
      </c>
      <c r="Z43" s="2">
        <v>1</v>
      </c>
      <c r="AA43" s="2">
        <v>5</v>
      </c>
      <c r="AB43" s="2">
        <v>4</v>
      </c>
      <c r="AC43" s="2">
        <v>5</v>
      </c>
      <c r="AD43" s="2">
        <v>4</v>
      </c>
      <c r="AE43" s="2">
        <v>2</v>
      </c>
      <c r="AF43" s="2">
        <v>3</v>
      </c>
      <c r="AG43" s="2">
        <v>4</v>
      </c>
      <c r="AH43" s="2">
        <v>3</v>
      </c>
      <c r="AI43" s="2">
        <v>5</v>
      </c>
      <c r="AJ43" s="2"/>
      <c r="AK43" s="2"/>
      <c r="AL43" s="2"/>
      <c r="AM43" s="2"/>
    </row>
    <row r="44" spans="2:39" ht="43.2" x14ac:dyDescent="0.3">
      <c r="B44" s="6"/>
      <c r="C44" s="58" t="s">
        <v>138</v>
      </c>
      <c r="D44" s="75">
        <f t="shared" si="3"/>
        <v>46</v>
      </c>
      <c r="E44" s="7"/>
      <c r="F44" s="6"/>
      <c r="G44" s="58" t="s">
        <v>136</v>
      </c>
      <c r="H44" s="75">
        <f t="shared" si="2"/>
        <v>41</v>
      </c>
      <c r="J44" s="2">
        <v>5</v>
      </c>
      <c r="K44" s="2">
        <v>2</v>
      </c>
      <c r="L44" s="2">
        <v>5</v>
      </c>
      <c r="M44" s="2">
        <v>5</v>
      </c>
      <c r="N44" s="2">
        <v>4</v>
      </c>
      <c r="O44" s="2">
        <v>4</v>
      </c>
      <c r="P44" s="2">
        <v>5</v>
      </c>
      <c r="Q44" s="2">
        <v>3</v>
      </c>
      <c r="R44" s="2">
        <v>3</v>
      </c>
      <c r="S44" s="2">
        <v>2</v>
      </c>
      <c r="T44" s="2">
        <v>2</v>
      </c>
      <c r="U44" s="2">
        <v>1</v>
      </c>
      <c r="V44" s="2">
        <v>3</v>
      </c>
      <c r="W44" s="2">
        <v>4</v>
      </c>
      <c r="X44" s="2">
        <v>3</v>
      </c>
      <c r="Y44" s="2">
        <v>3</v>
      </c>
      <c r="Z44" s="2">
        <v>2</v>
      </c>
      <c r="AA44" s="2">
        <v>5</v>
      </c>
      <c r="AB44" s="2">
        <v>4</v>
      </c>
      <c r="AC44" s="2">
        <v>3</v>
      </c>
      <c r="AD44" s="2">
        <v>4</v>
      </c>
      <c r="AE44" s="2">
        <v>3</v>
      </c>
      <c r="AF44" s="2">
        <v>3</v>
      </c>
      <c r="AG44" s="2">
        <v>3</v>
      </c>
      <c r="AH44" s="2">
        <v>3</v>
      </c>
      <c r="AI44" s="2">
        <v>3</v>
      </c>
      <c r="AJ44" s="2"/>
      <c r="AK44" s="2"/>
      <c r="AL44" s="2"/>
      <c r="AM44" s="2"/>
    </row>
    <row r="45" spans="2:39" x14ac:dyDescent="0.3">
      <c r="B45" s="6"/>
      <c r="C45" s="58"/>
      <c r="D45" s="75"/>
      <c r="E45" s="7"/>
      <c r="F45" s="6"/>
      <c r="G45" s="58" t="s">
        <v>137</v>
      </c>
      <c r="H45" s="75">
        <f t="shared" si="2"/>
        <v>51</v>
      </c>
      <c r="J45" s="2"/>
      <c r="K45" s="2">
        <v>3</v>
      </c>
      <c r="L45" s="2"/>
      <c r="M45" s="2">
        <v>5</v>
      </c>
      <c r="N45" s="2"/>
      <c r="O45" s="2">
        <v>4</v>
      </c>
      <c r="P45" s="2"/>
      <c r="Q45" s="2">
        <v>4</v>
      </c>
      <c r="R45" s="2"/>
      <c r="S45" s="2">
        <v>3</v>
      </c>
      <c r="T45" s="2"/>
      <c r="U45" s="2">
        <v>4</v>
      </c>
      <c r="V45" s="2"/>
      <c r="W45" s="2">
        <v>5</v>
      </c>
      <c r="X45" s="2"/>
      <c r="Y45" s="2">
        <v>3</v>
      </c>
      <c r="Z45" s="2"/>
      <c r="AA45" s="2">
        <v>5</v>
      </c>
      <c r="AB45" s="2"/>
      <c r="AC45" s="2">
        <v>4</v>
      </c>
      <c r="AD45" s="2"/>
      <c r="AE45" s="2">
        <v>3</v>
      </c>
      <c r="AF45" s="2"/>
      <c r="AG45" s="2">
        <v>3</v>
      </c>
      <c r="AH45" s="2"/>
      <c r="AI45" s="2">
        <v>5</v>
      </c>
      <c r="AJ45" s="2"/>
      <c r="AK45" s="2"/>
      <c r="AL45" s="2"/>
      <c r="AM45" s="2"/>
    </row>
    <row r="46" spans="2:39" ht="28.8" outlineLevel="1" x14ac:dyDescent="0.3">
      <c r="B46" s="6"/>
      <c r="C46" s="58"/>
      <c r="D46" s="75"/>
      <c r="E46" s="7"/>
      <c r="F46" s="6"/>
      <c r="G46" s="58" t="s">
        <v>143</v>
      </c>
      <c r="H46" s="75">
        <f t="shared" si="2"/>
        <v>47</v>
      </c>
      <c r="J46" s="2"/>
      <c r="K46" s="2">
        <v>4</v>
      </c>
      <c r="L46" s="2"/>
      <c r="M46" s="2">
        <v>4</v>
      </c>
      <c r="N46" s="2"/>
      <c r="O46" s="2">
        <v>5</v>
      </c>
      <c r="P46" s="2"/>
      <c r="Q46" s="63"/>
      <c r="R46" s="2"/>
      <c r="S46" s="2">
        <v>3</v>
      </c>
      <c r="T46" s="2"/>
      <c r="U46" s="2">
        <v>4</v>
      </c>
      <c r="V46" s="2"/>
      <c r="W46" s="2">
        <v>4</v>
      </c>
      <c r="X46" s="2"/>
      <c r="Y46" s="2">
        <v>5</v>
      </c>
      <c r="Z46" s="2"/>
      <c r="AA46" s="2">
        <v>4</v>
      </c>
      <c r="AB46" s="2"/>
      <c r="AC46" s="2">
        <v>4</v>
      </c>
      <c r="AD46" s="2"/>
      <c r="AE46" s="2">
        <v>2</v>
      </c>
      <c r="AF46" s="2"/>
      <c r="AG46" s="2">
        <v>3</v>
      </c>
      <c r="AH46" s="2"/>
      <c r="AI46" s="2">
        <v>5</v>
      </c>
      <c r="AJ46" s="2"/>
      <c r="AK46" s="2"/>
      <c r="AL46" s="2"/>
      <c r="AM46" s="2"/>
    </row>
    <row r="47" spans="2:39" outlineLevel="1" x14ac:dyDescent="0.3">
      <c r="B47" s="6"/>
      <c r="C47" s="58"/>
      <c r="D47" s="75"/>
      <c r="E47" s="7"/>
      <c r="F47" s="6"/>
      <c r="G47" s="58"/>
      <c r="H47" s="75"/>
    </row>
    <row r="48" spans="2:39" outlineLevel="1" x14ac:dyDescent="0.3">
      <c r="B48" s="6"/>
      <c r="C48" s="58"/>
      <c r="D48" s="75"/>
      <c r="E48" s="7"/>
      <c r="F48" s="6"/>
      <c r="G48" s="58"/>
      <c r="H48" s="75"/>
    </row>
    <row r="49" spans="2:8" outlineLevel="1" x14ac:dyDescent="0.3">
      <c r="B49" s="6"/>
      <c r="C49" s="58"/>
      <c r="D49" s="75"/>
      <c r="E49" s="7"/>
      <c r="F49" s="6"/>
      <c r="G49" s="58"/>
      <c r="H49" s="75"/>
    </row>
    <row r="50" spans="2:8" outlineLevel="1" x14ac:dyDescent="0.3">
      <c r="B50" s="6"/>
      <c r="C50" s="58"/>
      <c r="D50" s="75"/>
      <c r="E50" s="7"/>
      <c r="F50" s="6"/>
      <c r="G50" s="58"/>
      <c r="H50" s="75"/>
    </row>
    <row r="51" spans="2:8" outlineLevel="1" x14ac:dyDescent="0.3">
      <c r="B51" s="6"/>
      <c r="C51" s="58"/>
      <c r="D51" s="75"/>
      <c r="E51" s="7"/>
      <c r="F51" s="6"/>
      <c r="G51" s="58"/>
      <c r="H51" s="75"/>
    </row>
    <row r="52" spans="2:8" outlineLevel="1" x14ac:dyDescent="0.3">
      <c r="B52" s="6"/>
      <c r="C52" s="58"/>
      <c r="D52" s="75"/>
      <c r="E52" s="7"/>
      <c r="F52" s="6"/>
      <c r="G52" s="58"/>
      <c r="H52" s="75"/>
    </row>
    <row r="53" spans="2:8" outlineLevel="1" x14ac:dyDescent="0.3">
      <c r="B53" s="6"/>
      <c r="C53" s="58"/>
      <c r="D53" s="75"/>
      <c r="E53" s="7"/>
      <c r="F53" s="6"/>
      <c r="G53" s="58"/>
      <c r="H53" s="75"/>
    </row>
    <row r="54" spans="2:8" outlineLevel="1" x14ac:dyDescent="0.3">
      <c r="B54" s="6"/>
      <c r="C54" s="58"/>
      <c r="D54" s="75"/>
      <c r="E54" s="7"/>
      <c r="F54" s="6"/>
      <c r="G54" s="58"/>
      <c r="H54" s="75"/>
    </row>
    <row r="55" spans="2:8" outlineLevel="1" x14ac:dyDescent="0.3">
      <c r="B55" s="6"/>
      <c r="C55" s="58"/>
      <c r="D55" s="75"/>
      <c r="E55" s="7"/>
      <c r="F55" s="6"/>
      <c r="G55" s="58"/>
      <c r="H55" s="75"/>
    </row>
    <row r="56" spans="2:8" outlineLevel="1" x14ac:dyDescent="0.3">
      <c r="B56" s="6"/>
      <c r="C56" s="58"/>
      <c r="D56" s="75"/>
      <c r="E56" s="7"/>
      <c r="F56" s="6"/>
      <c r="G56" s="58"/>
      <c r="H56" s="75"/>
    </row>
    <row r="57" spans="2:8" outlineLevel="1" x14ac:dyDescent="0.3">
      <c r="B57" s="6"/>
      <c r="C57" s="58"/>
      <c r="D57" s="75"/>
      <c r="E57" s="7"/>
      <c r="F57" s="6"/>
      <c r="G57" s="58"/>
      <c r="H57" s="75"/>
    </row>
    <row r="58" spans="2:8" outlineLevel="1" x14ac:dyDescent="0.3">
      <c r="B58" s="6"/>
      <c r="C58" s="58"/>
      <c r="D58" s="75"/>
      <c r="E58" s="7"/>
      <c r="F58" s="6"/>
      <c r="G58" s="58"/>
      <c r="H58" s="75"/>
    </row>
    <row r="59" spans="2:8" outlineLevel="1" x14ac:dyDescent="0.3">
      <c r="B59" s="6"/>
      <c r="C59" s="58"/>
      <c r="D59" s="75"/>
      <c r="E59" s="7"/>
      <c r="F59" s="6"/>
      <c r="G59" s="58"/>
      <c r="H59" s="75"/>
    </row>
    <row r="60" spans="2:8" outlineLevel="1" x14ac:dyDescent="0.3">
      <c r="B60" s="6"/>
      <c r="C60" s="58"/>
      <c r="D60" s="75"/>
      <c r="E60" s="7"/>
      <c r="F60" s="6"/>
      <c r="G60" s="58"/>
      <c r="H60" s="75"/>
    </row>
    <row r="61" spans="2:8" outlineLevel="1" x14ac:dyDescent="0.3">
      <c r="B61" s="6"/>
      <c r="C61" s="58"/>
      <c r="D61" s="75"/>
      <c r="E61" s="7"/>
      <c r="F61" s="6"/>
      <c r="G61" s="58"/>
      <c r="H61" s="75"/>
    </row>
    <row r="62" spans="2:8" outlineLevel="1" x14ac:dyDescent="0.3">
      <c r="B62" s="6"/>
      <c r="C62" s="58"/>
      <c r="D62" s="75"/>
      <c r="E62" s="7"/>
      <c r="F62" s="6"/>
      <c r="G62" s="58"/>
      <c r="H62" s="75"/>
    </row>
    <row r="63" spans="2:8" outlineLevel="1" x14ac:dyDescent="0.3">
      <c r="B63" s="6"/>
      <c r="C63" s="58"/>
      <c r="D63" s="75"/>
      <c r="E63" s="7"/>
      <c r="F63" s="6"/>
      <c r="G63" s="58"/>
      <c r="H63" s="75"/>
    </row>
    <row r="64" spans="2:8" outlineLevel="1" x14ac:dyDescent="0.3">
      <c r="B64" s="6"/>
      <c r="C64" s="58"/>
      <c r="D64" s="75"/>
      <c r="E64" s="7"/>
      <c r="F64" s="6"/>
      <c r="G64" s="58"/>
      <c r="H64" s="75"/>
    </row>
    <row r="65" spans="2:8" outlineLevel="1" x14ac:dyDescent="0.3">
      <c r="B65" s="6"/>
      <c r="C65" s="58"/>
      <c r="D65" s="75"/>
      <c r="E65" s="7"/>
      <c r="F65" s="6"/>
      <c r="G65" s="58"/>
      <c r="H65" s="75"/>
    </row>
    <row r="66" spans="2:8" outlineLevel="1" x14ac:dyDescent="0.3">
      <c r="B66" s="6"/>
      <c r="C66" s="58"/>
      <c r="D66" s="75"/>
      <c r="E66" s="7"/>
      <c r="F66" s="6"/>
      <c r="G66" s="58"/>
      <c r="H66" s="75"/>
    </row>
    <row r="67" spans="2:8" outlineLevel="1" x14ac:dyDescent="0.3">
      <c r="B67" s="6"/>
      <c r="C67" s="58"/>
      <c r="D67" s="75"/>
      <c r="E67" s="7"/>
      <c r="F67" s="6"/>
      <c r="G67" s="58"/>
      <c r="H67" s="75"/>
    </row>
    <row r="68" spans="2:8" outlineLevel="1" x14ac:dyDescent="0.3">
      <c r="B68" s="6"/>
      <c r="C68" s="58"/>
      <c r="D68" s="75"/>
      <c r="E68" s="7"/>
      <c r="F68" s="6"/>
      <c r="G68" s="58"/>
      <c r="H68" s="75"/>
    </row>
    <row r="69" spans="2:8" outlineLevel="1" x14ac:dyDescent="0.3">
      <c r="B69" s="6"/>
      <c r="C69" s="58"/>
      <c r="D69" s="75"/>
      <c r="E69" s="7"/>
      <c r="F69" s="6"/>
      <c r="G69" s="58"/>
      <c r="H69" s="75"/>
    </row>
    <row r="70" spans="2:8" outlineLevel="1" x14ac:dyDescent="0.3">
      <c r="B70" s="6"/>
      <c r="C70" s="58"/>
      <c r="D70" s="75"/>
      <c r="E70" s="7"/>
      <c r="F70" s="6"/>
      <c r="G70" s="58"/>
      <c r="H70" s="75"/>
    </row>
    <row r="71" spans="2:8" outlineLevel="1" x14ac:dyDescent="0.3">
      <c r="B71" s="6"/>
      <c r="C71" s="58"/>
      <c r="D71" s="75"/>
      <c r="E71" s="7"/>
      <c r="F71" s="6"/>
      <c r="G71" s="58"/>
      <c r="H71" s="75"/>
    </row>
    <row r="72" spans="2:8" outlineLevel="1" x14ac:dyDescent="0.3">
      <c r="B72" s="6"/>
      <c r="C72" s="58"/>
      <c r="D72" s="75"/>
      <c r="E72" s="7"/>
      <c r="F72" s="6"/>
      <c r="G72" s="58"/>
      <c r="H72" s="75"/>
    </row>
    <row r="73" spans="2:8" outlineLevel="1" x14ac:dyDescent="0.3">
      <c r="B73" s="6"/>
      <c r="C73" s="58"/>
      <c r="D73" s="75"/>
      <c r="E73" s="7"/>
      <c r="F73" s="6"/>
      <c r="G73" s="58"/>
      <c r="H73" s="75"/>
    </row>
    <row r="74" spans="2:8" outlineLevel="1" x14ac:dyDescent="0.3">
      <c r="B74" s="6"/>
      <c r="C74" s="58"/>
      <c r="D74" s="75"/>
      <c r="E74" s="7"/>
      <c r="F74" s="6"/>
      <c r="G74" s="58"/>
      <c r="H74" s="75"/>
    </row>
    <row r="75" spans="2:8" outlineLevel="1" x14ac:dyDescent="0.3">
      <c r="B75" s="6"/>
      <c r="C75" s="58"/>
      <c r="D75" s="75"/>
      <c r="E75" s="7"/>
      <c r="F75" s="6"/>
      <c r="G75" s="58"/>
      <c r="H75" s="75"/>
    </row>
    <row r="76" spans="2:8" outlineLevel="1" x14ac:dyDescent="0.3">
      <c r="B76" s="6"/>
      <c r="C76" s="58"/>
      <c r="D76" s="75"/>
      <c r="E76" s="7"/>
      <c r="F76" s="6"/>
      <c r="G76" s="58"/>
      <c r="H76" s="75"/>
    </row>
    <row r="77" spans="2:8" outlineLevel="1" x14ac:dyDescent="0.3">
      <c r="B77" s="6"/>
      <c r="C77" s="58"/>
      <c r="D77" s="75"/>
      <c r="E77" s="7"/>
      <c r="F77" s="6"/>
      <c r="G77" s="58"/>
      <c r="H77" s="75"/>
    </row>
    <row r="78" spans="2:8" outlineLevel="1" x14ac:dyDescent="0.3">
      <c r="B78" s="6"/>
      <c r="C78" s="58"/>
      <c r="D78" s="75"/>
      <c r="E78" s="7"/>
      <c r="F78" s="6"/>
      <c r="G78" s="58"/>
      <c r="H78" s="75"/>
    </row>
    <row r="79" spans="2:8" outlineLevel="1" x14ac:dyDescent="0.3">
      <c r="B79" s="6"/>
      <c r="C79" s="58"/>
      <c r="D79" s="75"/>
      <c r="E79" s="7"/>
      <c r="F79" s="6"/>
      <c r="G79" s="58"/>
      <c r="H79" s="75"/>
    </row>
    <row r="80" spans="2:8" outlineLevel="1" x14ac:dyDescent="0.3">
      <c r="B80" s="6"/>
      <c r="C80" s="58"/>
      <c r="D80" s="75"/>
      <c r="E80" s="7"/>
      <c r="F80" s="6"/>
      <c r="G80" s="58"/>
      <c r="H80" s="75"/>
    </row>
    <row r="81" spans="2:8" outlineLevel="1" x14ac:dyDescent="0.3">
      <c r="B81" s="6"/>
      <c r="C81" s="58"/>
      <c r="D81" s="75"/>
      <c r="E81" s="7"/>
      <c r="F81" s="6"/>
      <c r="G81" s="58"/>
      <c r="H81" s="75"/>
    </row>
    <row r="82" spans="2:8" outlineLevel="1" x14ac:dyDescent="0.3">
      <c r="B82" s="6"/>
      <c r="C82" s="58"/>
      <c r="D82" s="75"/>
      <c r="E82" s="7"/>
      <c r="F82" s="6"/>
      <c r="G82" s="58"/>
      <c r="H82" s="75"/>
    </row>
    <row r="83" spans="2:8" outlineLevel="1" x14ac:dyDescent="0.3">
      <c r="B83" s="6"/>
      <c r="C83" s="58"/>
      <c r="D83" s="75"/>
      <c r="E83" s="7"/>
      <c r="F83" s="6"/>
      <c r="G83" s="58"/>
      <c r="H83" s="75"/>
    </row>
    <row r="84" spans="2:8" outlineLevel="1" x14ac:dyDescent="0.3">
      <c r="B84" s="6"/>
      <c r="C84" s="58"/>
      <c r="D84" s="75"/>
      <c r="E84" s="7"/>
      <c r="F84" s="6"/>
      <c r="G84" s="58"/>
      <c r="H84" s="75"/>
    </row>
    <row r="85" spans="2:8" outlineLevel="1" x14ac:dyDescent="0.3">
      <c r="B85" s="6"/>
      <c r="C85" s="58"/>
      <c r="D85" s="75"/>
      <c r="E85" s="7"/>
      <c r="F85" s="6"/>
      <c r="G85" s="58"/>
      <c r="H85" s="75"/>
    </row>
    <row r="86" spans="2:8" outlineLevel="1" x14ac:dyDescent="0.3">
      <c r="B86" s="6"/>
      <c r="C86" s="58"/>
      <c r="D86" s="75"/>
      <c r="E86" s="7"/>
      <c r="F86" s="6"/>
      <c r="G86" s="58"/>
      <c r="H86" s="75"/>
    </row>
    <row r="87" spans="2:8" outlineLevel="1" x14ac:dyDescent="0.3">
      <c r="B87" s="6"/>
      <c r="C87" s="58"/>
      <c r="D87" s="75"/>
      <c r="E87" s="7"/>
      <c r="F87" s="6"/>
      <c r="G87" s="58"/>
      <c r="H87" s="75"/>
    </row>
    <row r="88" spans="2:8" outlineLevel="1" x14ac:dyDescent="0.3">
      <c r="B88" s="6"/>
      <c r="C88" s="58"/>
      <c r="D88" s="75"/>
      <c r="E88" s="7"/>
      <c r="F88" s="6"/>
      <c r="G88" s="58"/>
      <c r="H88" s="75"/>
    </row>
    <row r="89" spans="2:8" outlineLevel="1" x14ac:dyDescent="0.3">
      <c r="B89" s="6"/>
      <c r="C89" s="58"/>
      <c r="D89" s="75"/>
      <c r="E89" s="7"/>
      <c r="F89" s="6"/>
      <c r="G89" s="58"/>
      <c r="H89" s="75"/>
    </row>
    <row r="90" spans="2:8" outlineLevel="1" x14ac:dyDescent="0.3">
      <c r="B90" s="6"/>
      <c r="C90" s="58"/>
      <c r="D90" s="75"/>
      <c r="E90" s="7"/>
      <c r="F90" s="6"/>
      <c r="G90" s="58"/>
      <c r="H90" s="75"/>
    </row>
    <row r="91" spans="2:8" outlineLevel="1" x14ac:dyDescent="0.3">
      <c r="B91" s="6"/>
      <c r="C91" s="58"/>
      <c r="D91" s="75"/>
      <c r="E91" s="7"/>
      <c r="F91" s="6"/>
      <c r="G91" s="58"/>
      <c r="H91" s="75"/>
    </row>
    <row r="92" spans="2:8" outlineLevel="1" x14ac:dyDescent="0.3">
      <c r="B92" s="6"/>
      <c r="C92" s="58"/>
      <c r="D92" s="75"/>
      <c r="E92" s="7"/>
      <c r="F92" s="6"/>
      <c r="G92" s="58"/>
      <c r="H92" s="75"/>
    </row>
    <row r="93" spans="2:8" outlineLevel="1" x14ac:dyDescent="0.3">
      <c r="B93" s="6"/>
      <c r="C93" s="58"/>
      <c r="D93" s="75"/>
      <c r="E93" s="7"/>
      <c r="F93" s="6"/>
      <c r="G93" s="58"/>
      <c r="H93" s="75"/>
    </row>
    <row r="94" spans="2:8" outlineLevel="1" x14ac:dyDescent="0.3">
      <c r="B94" s="6"/>
      <c r="C94" s="58"/>
      <c r="D94" s="75"/>
      <c r="E94" s="7"/>
      <c r="F94" s="6"/>
      <c r="G94" s="58"/>
      <c r="H94" s="75"/>
    </row>
    <row r="95" spans="2:8" outlineLevel="1" x14ac:dyDescent="0.3">
      <c r="B95" s="6"/>
      <c r="C95" s="58"/>
      <c r="D95" s="75"/>
      <c r="E95" s="7"/>
      <c r="F95" s="6"/>
      <c r="G95" s="58"/>
      <c r="H95" s="75"/>
    </row>
    <row r="96" spans="2:8" outlineLevel="1" x14ac:dyDescent="0.3">
      <c r="B96" s="6"/>
      <c r="C96" s="58"/>
      <c r="D96" s="75"/>
      <c r="E96" s="7"/>
      <c r="F96" s="6"/>
      <c r="G96" s="58"/>
      <c r="H96" s="75"/>
    </row>
    <row r="97" spans="2:8" outlineLevel="1" x14ac:dyDescent="0.3">
      <c r="B97" s="6"/>
      <c r="C97" s="58"/>
      <c r="D97" s="75"/>
      <c r="E97" s="7"/>
      <c r="F97" s="6"/>
      <c r="G97" s="58"/>
      <c r="H97" s="75"/>
    </row>
    <row r="98" spans="2:8" outlineLevel="1" x14ac:dyDescent="0.3">
      <c r="B98" s="6"/>
      <c r="C98" s="58"/>
      <c r="D98" s="75"/>
      <c r="E98" s="7"/>
      <c r="F98" s="6"/>
      <c r="G98" s="58"/>
      <c r="H98" s="75"/>
    </row>
    <row r="99" spans="2:8" outlineLevel="1" x14ac:dyDescent="0.3">
      <c r="B99" s="6"/>
      <c r="C99" s="58"/>
      <c r="D99" s="75"/>
      <c r="E99" s="7"/>
      <c r="F99" s="6"/>
      <c r="G99" s="58"/>
      <c r="H99" s="75"/>
    </row>
    <row r="100" spans="2:8" outlineLevel="1" x14ac:dyDescent="0.3">
      <c r="B100" s="6"/>
      <c r="C100" s="58"/>
      <c r="D100" s="75"/>
      <c r="E100" s="7"/>
      <c r="F100" s="6"/>
      <c r="G100" s="58"/>
      <c r="H100" s="75"/>
    </row>
    <row r="101" spans="2:8" outlineLevel="1" x14ac:dyDescent="0.3">
      <c r="B101" s="6"/>
      <c r="C101" s="58"/>
      <c r="D101" s="75"/>
      <c r="E101" s="7"/>
      <c r="F101" s="6"/>
      <c r="G101" s="58"/>
      <c r="H101" s="75"/>
    </row>
    <row r="102" spans="2:8" outlineLevel="1" x14ac:dyDescent="0.3">
      <c r="B102" s="6"/>
      <c r="C102" s="58"/>
      <c r="D102" s="75"/>
      <c r="E102" s="7"/>
      <c r="F102" s="6"/>
      <c r="G102" s="58"/>
      <c r="H102" s="75"/>
    </row>
    <row r="103" spans="2:8" outlineLevel="1" x14ac:dyDescent="0.3">
      <c r="B103" s="6"/>
      <c r="C103" s="58"/>
      <c r="D103" s="75"/>
      <c r="E103" s="7"/>
      <c r="F103" s="6"/>
      <c r="G103" s="58"/>
      <c r="H103" s="75"/>
    </row>
    <row r="104" spans="2:8" outlineLevel="1" x14ac:dyDescent="0.3">
      <c r="B104" s="6"/>
      <c r="C104" s="58"/>
      <c r="D104" s="75"/>
      <c r="E104" s="7"/>
      <c r="F104" s="6"/>
      <c r="G104" s="58"/>
      <c r="H104" s="75"/>
    </row>
    <row r="105" spans="2:8" outlineLevel="1" x14ac:dyDescent="0.3">
      <c r="B105" s="6"/>
      <c r="C105" s="58"/>
      <c r="D105" s="75"/>
      <c r="E105" s="7"/>
      <c r="F105" s="6"/>
      <c r="G105" s="58"/>
      <c r="H105" s="75"/>
    </row>
    <row r="106" spans="2:8" outlineLevel="1" x14ac:dyDescent="0.3">
      <c r="B106" s="6"/>
      <c r="C106" s="58"/>
      <c r="D106" s="75"/>
      <c r="E106" s="7"/>
      <c r="F106" s="6"/>
      <c r="G106" s="58"/>
      <c r="H106" s="75"/>
    </row>
    <row r="107" spans="2:8" outlineLevel="1" x14ac:dyDescent="0.3">
      <c r="B107" s="6"/>
      <c r="C107" s="58"/>
      <c r="D107" s="75"/>
      <c r="E107" s="7"/>
      <c r="F107" s="6"/>
      <c r="G107" s="58"/>
      <c r="H107" s="75"/>
    </row>
    <row r="108" spans="2:8" outlineLevel="1" x14ac:dyDescent="0.3">
      <c r="B108" s="6"/>
      <c r="C108" s="58"/>
      <c r="D108" s="75"/>
      <c r="E108" s="7"/>
      <c r="F108" s="6"/>
      <c r="G108" s="58"/>
      <c r="H108" s="75"/>
    </row>
    <row r="109" spans="2:8" outlineLevel="1" x14ac:dyDescent="0.3">
      <c r="B109" s="6"/>
      <c r="C109" s="58"/>
      <c r="D109" s="75"/>
      <c r="E109" s="7"/>
      <c r="F109" s="6"/>
      <c r="G109" s="58"/>
      <c r="H109" s="75"/>
    </row>
    <row r="110" spans="2:8" outlineLevel="1" x14ac:dyDescent="0.3">
      <c r="B110" s="6"/>
      <c r="C110" s="58"/>
      <c r="D110" s="75"/>
      <c r="E110" s="7"/>
      <c r="F110" s="6"/>
      <c r="G110" s="58"/>
      <c r="H110" s="75"/>
    </row>
    <row r="111" spans="2:8" outlineLevel="1" x14ac:dyDescent="0.3">
      <c r="B111" s="6"/>
      <c r="C111" s="58"/>
      <c r="D111" s="75"/>
      <c r="E111" s="7"/>
      <c r="F111" s="6"/>
      <c r="G111" s="58"/>
      <c r="H111" s="75"/>
    </row>
    <row r="112" spans="2:8" outlineLevel="1" x14ac:dyDescent="0.3">
      <c r="B112" s="6"/>
      <c r="C112" s="58"/>
      <c r="D112" s="75"/>
      <c r="E112" s="7"/>
      <c r="F112" s="6"/>
      <c r="G112" s="58"/>
      <c r="H112" s="75"/>
    </row>
    <row r="113" spans="2:8" outlineLevel="1" x14ac:dyDescent="0.3">
      <c r="B113" s="6"/>
      <c r="C113" s="58"/>
      <c r="D113" s="75"/>
      <c r="E113" s="7"/>
      <c r="F113" s="6"/>
      <c r="G113" s="58"/>
      <c r="H113" s="75"/>
    </row>
    <row r="114" spans="2:8" outlineLevel="1" x14ac:dyDescent="0.3">
      <c r="B114" s="6"/>
      <c r="C114" s="58"/>
      <c r="D114" s="75"/>
      <c r="E114" s="7"/>
      <c r="F114" s="6"/>
      <c r="G114" s="58"/>
      <c r="H114" s="75"/>
    </row>
    <row r="115" spans="2:8" outlineLevel="1" x14ac:dyDescent="0.3">
      <c r="B115" s="6"/>
      <c r="C115" s="58"/>
      <c r="D115" s="75"/>
      <c r="E115" s="7"/>
      <c r="F115" s="6"/>
      <c r="G115" s="58"/>
      <c r="H115" s="75"/>
    </row>
    <row r="116" spans="2:8" outlineLevel="1" x14ac:dyDescent="0.3">
      <c r="B116" s="6"/>
      <c r="C116" s="58"/>
      <c r="D116" s="75"/>
      <c r="E116" s="7"/>
      <c r="F116" s="6"/>
      <c r="G116" s="58"/>
      <c r="H116" s="75"/>
    </row>
    <row r="117" spans="2:8" outlineLevel="1" x14ac:dyDescent="0.3">
      <c r="B117" s="6"/>
      <c r="C117" s="58"/>
      <c r="D117" s="75"/>
      <c r="E117" s="7"/>
      <c r="F117" s="6"/>
      <c r="G117" s="58"/>
      <c r="H117" s="75"/>
    </row>
    <row r="118" spans="2:8" outlineLevel="1" x14ac:dyDescent="0.3">
      <c r="B118" s="6"/>
      <c r="C118" s="58"/>
      <c r="D118" s="75"/>
      <c r="E118" s="7"/>
      <c r="F118" s="6"/>
      <c r="G118" s="58"/>
      <c r="H118" s="75"/>
    </row>
    <row r="119" spans="2:8" outlineLevel="1" x14ac:dyDescent="0.3">
      <c r="B119" s="6"/>
      <c r="C119" s="58"/>
      <c r="D119" s="75"/>
      <c r="E119" s="7"/>
      <c r="F119" s="6"/>
      <c r="G119" s="58"/>
      <c r="H119" s="75"/>
    </row>
    <row r="120" spans="2:8" outlineLevel="1" x14ac:dyDescent="0.3">
      <c r="B120" s="6"/>
      <c r="C120" s="58"/>
      <c r="D120" s="75"/>
      <c r="E120" s="7"/>
      <c r="F120" s="6"/>
      <c r="G120" s="58"/>
      <c r="H120" s="75"/>
    </row>
    <row r="121" spans="2:8" outlineLevel="1" x14ac:dyDescent="0.3">
      <c r="B121" s="6"/>
      <c r="C121" s="58"/>
      <c r="D121" s="75"/>
      <c r="E121" s="7"/>
      <c r="F121" s="6"/>
      <c r="G121" s="58"/>
      <c r="H121" s="75"/>
    </row>
    <row r="122" spans="2:8" outlineLevel="1" x14ac:dyDescent="0.3">
      <c r="B122" s="6"/>
      <c r="C122" s="58"/>
      <c r="D122" s="75"/>
      <c r="E122" s="7"/>
      <c r="F122" s="6"/>
      <c r="G122" s="58"/>
      <c r="H122" s="75"/>
    </row>
    <row r="123" spans="2:8" outlineLevel="1" x14ac:dyDescent="0.3">
      <c r="B123" s="6"/>
      <c r="C123" s="58"/>
      <c r="D123" s="75"/>
      <c r="E123" s="7"/>
      <c r="F123" s="6"/>
      <c r="G123" s="58"/>
      <c r="H123" s="75"/>
    </row>
  </sheetData>
  <mergeCells count="35">
    <mergeCell ref="R34:S34"/>
    <mergeCell ref="T34:U34"/>
    <mergeCell ref="B3:D3"/>
    <mergeCell ref="F3:H3"/>
    <mergeCell ref="B34:D34"/>
    <mergeCell ref="F34:H34"/>
    <mergeCell ref="J3:K3"/>
    <mergeCell ref="J34:K34"/>
    <mergeCell ref="V34:W34"/>
    <mergeCell ref="X34:Y34"/>
    <mergeCell ref="Z34:AA34"/>
    <mergeCell ref="AB34:AC34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L34:M34"/>
    <mergeCell ref="N34:O34"/>
    <mergeCell ref="P34:Q34"/>
    <mergeCell ref="AN3:AO3"/>
    <mergeCell ref="AD34:AE34"/>
    <mergeCell ref="AF34:AG34"/>
    <mergeCell ref="AH34:AI34"/>
    <mergeCell ref="AJ34:AK34"/>
    <mergeCell ref="AL34:AM34"/>
    <mergeCell ref="AD3:AE3"/>
    <mergeCell ref="AF3:AG3"/>
    <mergeCell ref="AH3:AI3"/>
    <mergeCell ref="AJ3:AK3"/>
    <mergeCell ref="AL3:AM3"/>
  </mergeCells>
  <phoneticPr fontId="1" type="noConversion"/>
  <conditionalFormatting sqref="D5:D1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{ABD7983A-BE7E-4C0E-A205-6F3A115C137F}</x14:id>
        </ext>
      </extLst>
    </cfRule>
  </conditionalFormatting>
  <conditionalFormatting sqref="H36:H4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{7F575095-64C7-464B-A600-645A7A4F3922}</x14:id>
        </ext>
      </extLst>
    </cfRule>
  </conditionalFormatting>
  <conditionalFormatting sqref="D36:D4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{17CB186E-A8CB-49FA-A1B4-C1E5C2DFDAAA}</x14:id>
        </ext>
      </extLst>
    </cfRule>
  </conditionalFormatting>
  <conditionalFormatting sqref="H5:H1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{8330434A-2F8F-4A74-8C26-36B1C6C87B43}</x14:id>
        </ext>
      </extLst>
    </cfRule>
  </conditionalFormatting>
  <dataValidations count="1">
    <dataValidation type="list" allowBlank="1" showInputMessage="1" showErrorMessage="1" sqref="B5:B32 F5:F32 B36:B123 F36:F123" xr:uid="{B4CF3F20-6DBF-425D-B9BA-C74619750C0F}">
      <formula1>$N$2:$N$7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7983A-BE7E-4C0E-A205-6F3A115C13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D5:D13</xm:sqref>
        </x14:conditionalFormatting>
        <x14:conditionalFormatting xmlns:xm="http://schemas.microsoft.com/office/excel/2006/main">
          <x14:cfRule type="dataBar" id="{7F575095-64C7-464B-A600-645A7A4F39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H36:H46</xm:sqref>
        </x14:conditionalFormatting>
        <x14:conditionalFormatting xmlns:xm="http://schemas.microsoft.com/office/excel/2006/main">
          <x14:cfRule type="dataBar" id="{17CB186E-A8CB-49FA-A1B4-C1E5C2DFDA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D36:D44</xm:sqref>
        </x14:conditionalFormatting>
        <x14:conditionalFormatting xmlns:xm="http://schemas.microsoft.com/office/excel/2006/main">
          <x14:cfRule type="dataBar" id="{8330434A-2F8F-4A74-8C26-36B1C6C87B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E3DD-79D6-4485-AE24-8642A169FC08}">
  <sheetPr codeName="Лист7"/>
  <dimension ref="B1:AP124"/>
  <sheetViews>
    <sheetView showGridLines="0" topLeftCell="C1" zoomScaleNormal="100" workbookViewId="0">
      <pane xSplit="6" ySplit="2" topLeftCell="I3" activePane="bottomRight" state="frozen"/>
      <selection activeCell="C1" sqref="C1"/>
      <selection pane="topRight" activeCell="I1" sqref="I1"/>
      <selection pane="bottomLeft" activeCell="C3" sqref="C3"/>
      <selection pane="bottomRight" activeCell="J34" sqref="J34:AI34"/>
    </sheetView>
  </sheetViews>
  <sheetFormatPr defaultRowHeight="14.4" outlineLevelRow="1" outlineLevelCol="1" x14ac:dyDescent="0.3"/>
  <cols>
    <col min="2" max="2" width="2.6640625" customWidth="1"/>
    <col min="3" max="3" width="41.33203125" style="73" customWidth="1"/>
    <col min="4" max="4" width="12" style="21" customWidth="1"/>
    <col min="5" max="5" width="1.109375" style="4" customWidth="1"/>
    <col min="6" max="6" width="3.88671875" customWidth="1"/>
    <col min="7" max="7" width="45.33203125" style="73" customWidth="1"/>
    <col min="8" max="8" width="12.77734375" style="21" customWidth="1"/>
    <col min="10" max="13" width="8.88671875" hidden="1" customWidth="1" outlineLevel="1"/>
    <col min="14" max="14" width="10.88671875" hidden="1" customWidth="1" outlineLevel="1"/>
    <col min="15" max="41" width="8.88671875" hidden="1" customWidth="1" outlineLevel="1"/>
    <col min="42" max="42" width="8.88671875" collapsed="1"/>
  </cols>
  <sheetData>
    <row r="1" spans="2:41" ht="21.6" x14ac:dyDescent="0.3">
      <c r="C1" s="56" t="s">
        <v>229</v>
      </c>
      <c r="E1"/>
    </row>
    <row r="2" spans="2:41" x14ac:dyDescent="0.3">
      <c r="E2"/>
    </row>
    <row r="3" spans="2:41" x14ac:dyDescent="0.3">
      <c r="B3" s="90" t="s">
        <v>60</v>
      </c>
      <c r="C3" s="91"/>
      <c r="D3" s="92"/>
      <c r="E3" s="7"/>
      <c r="F3" s="90" t="s">
        <v>61</v>
      </c>
      <c r="G3" s="91"/>
      <c r="H3" s="92"/>
      <c r="J3" s="89" t="s">
        <v>3</v>
      </c>
      <c r="K3" s="89"/>
      <c r="L3" s="89" t="s">
        <v>4</v>
      </c>
      <c r="M3" s="89"/>
      <c r="N3" s="89" t="s">
        <v>5</v>
      </c>
      <c r="O3" s="89"/>
      <c r="P3" s="89" t="s">
        <v>6</v>
      </c>
      <c r="Q3" s="89"/>
      <c r="R3" s="89" t="s">
        <v>7</v>
      </c>
      <c r="S3" s="89"/>
      <c r="T3" s="89" t="s">
        <v>8</v>
      </c>
      <c r="U3" s="89"/>
      <c r="V3" s="89" t="s">
        <v>9</v>
      </c>
      <c r="W3" s="89"/>
      <c r="X3" s="89" t="s">
        <v>10</v>
      </c>
      <c r="Y3" s="89"/>
      <c r="Z3" s="89" t="s">
        <v>11</v>
      </c>
      <c r="AA3" s="89"/>
      <c r="AB3" s="89" t="s">
        <v>12</v>
      </c>
      <c r="AC3" s="89"/>
      <c r="AD3" s="89" t="s">
        <v>13</v>
      </c>
      <c r="AE3" s="89"/>
      <c r="AF3" s="89" t="s">
        <v>14</v>
      </c>
      <c r="AG3" s="89"/>
      <c r="AH3" s="89" t="s">
        <v>15</v>
      </c>
      <c r="AI3" s="89"/>
      <c r="AJ3" s="89"/>
      <c r="AK3" s="89"/>
      <c r="AL3" s="89"/>
      <c r="AM3" s="89"/>
      <c r="AN3" s="89"/>
      <c r="AO3" s="89"/>
    </row>
    <row r="4" spans="2:41" s="8" customFormat="1" ht="36.6" customHeight="1" x14ac:dyDescent="0.3">
      <c r="B4" s="9" t="s">
        <v>64</v>
      </c>
      <c r="C4" s="57" t="s">
        <v>65</v>
      </c>
      <c r="D4" s="77">
        <f>SUM(D5:D22)</f>
        <v>200</v>
      </c>
      <c r="E4" s="10"/>
      <c r="F4" s="9" t="s">
        <v>64</v>
      </c>
      <c r="G4" s="57" t="s">
        <v>65</v>
      </c>
      <c r="H4" s="77">
        <f>SUM(H5:H22)</f>
        <v>380</v>
      </c>
      <c r="J4" s="61" t="s">
        <v>210</v>
      </c>
      <c r="K4" s="61" t="s">
        <v>211</v>
      </c>
      <c r="L4" s="61" t="s">
        <v>210</v>
      </c>
      <c r="M4" s="61" t="s">
        <v>211</v>
      </c>
      <c r="N4" s="61" t="s">
        <v>210</v>
      </c>
      <c r="O4" s="61" t="s">
        <v>211</v>
      </c>
      <c r="P4" s="61" t="s">
        <v>210</v>
      </c>
      <c r="Q4" s="61" t="s">
        <v>211</v>
      </c>
      <c r="R4" s="61" t="s">
        <v>210</v>
      </c>
      <c r="S4" s="61" t="s">
        <v>211</v>
      </c>
      <c r="T4" s="61" t="s">
        <v>210</v>
      </c>
      <c r="U4" s="61" t="s">
        <v>211</v>
      </c>
      <c r="V4" s="61" t="s">
        <v>210</v>
      </c>
      <c r="W4" s="61" t="s">
        <v>211</v>
      </c>
      <c r="X4" s="61" t="s">
        <v>210</v>
      </c>
      <c r="Y4" s="61" t="s">
        <v>211</v>
      </c>
      <c r="Z4" s="61" t="s">
        <v>210</v>
      </c>
      <c r="AA4" s="61" t="s">
        <v>211</v>
      </c>
      <c r="AB4" s="61" t="s">
        <v>210</v>
      </c>
      <c r="AC4" s="61" t="s">
        <v>211</v>
      </c>
      <c r="AD4" s="61" t="s">
        <v>210</v>
      </c>
      <c r="AE4" s="61" t="s">
        <v>211</v>
      </c>
      <c r="AF4" s="61" t="s">
        <v>210</v>
      </c>
      <c r="AG4" s="61" t="s">
        <v>211</v>
      </c>
      <c r="AH4" s="61" t="s">
        <v>210</v>
      </c>
      <c r="AI4" s="61" t="s">
        <v>211</v>
      </c>
      <c r="AJ4" s="61" t="s">
        <v>210</v>
      </c>
      <c r="AK4" s="61" t="s">
        <v>211</v>
      </c>
      <c r="AL4" s="61" t="s">
        <v>210</v>
      </c>
      <c r="AM4" s="61" t="s">
        <v>211</v>
      </c>
      <c r="AN4" s="61" t="s">
        <v>210</v>
      </c>
      <c r="AO4" s="61" t="s">
        <v>211</v>
      </c>
    </row>
    <row r="5" spans="2:41" ht="28.8" x14ac:dyDescent="0.3">
      <c r="B5" s="6"/>
      <c r="C5" s="58" t="s">
        <v>177</v>
      </c>
      <c r="D5" s="75">
        <f>J5+L5+N5+P5+R5+T5+V5+X5+Z5+AB5+AD5+AF5+AH5+AJ5+AL5+AN5</f>
        <v>45</v>
      </c>
      <c r="E5" s="7"/>
      <c r="F5" s="6"/>
      <c r="G5" s="58" t="s">
        <v>175</v>
      </c>
      <c r="H5" s="75">
        <f>K5+M5+O5+Q5+S5+U5+W5+Y5+AA5+AC5+AE5+AG5+AI5+AK5+AM5+AO5</f>
        <v>46</v>
      </c>
      <c r="J5" s="62">
        <v>3</v>
      </c>
      <c r="K5" s="62">
        <v>3</v>
      </c>
      <c r="L5" s="62">
        <v>5</v>
      </c>
      <c r="M5" s="62">
        <v>2</v>
      </c>
      <c r="N5" s="62">
        <v>3</v>
      </c>
      <c r="O5" s="62">
        <v>5</v>
      </c>
      <c r="P5" s="62">
        <v>4</v>
      </c>
      <c r="Q5" s="62">
        <v>4</v>
      </c>
      <c r="R5" s="62">
        <v>3</v>
      </c>
      <c r="S5" s="62">
        <v>4</v>
      </c>
      <c r="T5" s="62">
        <v>5</v>
      </c>
      <c r="U5" s="62">
        <v>3</v>
      </c>
      <c r="V5" s="62">
        <v>3</v>
      </c>
      <c r="W5" s="62">
        <v>4</v>
      </c>
      <c r="X5" s="62">
        <v>4</v>
      </c>
      <c r="Y5" s="62">
        <v>1</v>
      </c>
      <c r="Z5" s="62">
        <v>1</v>
      </c>
      <c r="AA5" s="62">
        <v>5</v>
      </c>
      <c r="AB5" s="62">
        <v>4</v>
      </c>
      <c r="AC5" s="62">
        <v>5</v>
      </c>
      <c r="AD5" s="62">
        <v>5</v>
      </c>
      <c r="AE5" s="62">
        <v>4</v>
      </c>
      <c r="AF5" s="62">
        <v>2</v>
      </c>
      <c r="AG5" s="62">
        <v>3</v>
      </c>
      <c r="AH5" s="62">
        <v>3</v>
      </c>
      <c r="AI5" s="62">
        <v>3</v>
      </c>
      <c r="AJ5" s="62"/>
      <c r="AK5" s="62"/>
      <c r="AL5" s="62"/>
      <c r="AM5" s="62"/>
      <c r="AN5" s="62"/>
      <c r="AO5" s="62"/>
    </row>
    <row r="6" spans="2:41" ht="28.8" x14ac:dyDescent="0.3">
      <c r="B6" s="6"/>
      <c r="C6" s="58" t="s">
        <v>170</v>
      </c>
      <c r="D6" s="75">
        <f t="shared" ref="D6:D8" si="0">J6+L6+N6+P6+R6+T6+V6+X6+Z6+AB6+AD6+AF6+AH6+AJ6+AL6+AN6</f>
        <v>51</v>
      </c>
      <c r="E6" s="7"/>
      <c r="F6" s="6"/>
      <c r="G6" s="58" t="s">
        <v>174</v>
      </c>
      <c r="H6" s="75">
        <f t="shared" ref="H6:H31" si="1">K6+M6+O6+Q6+S6+U6+W6+Y6+AA6+AC6+AE6+AG6+AI6+AK6+AM6+AO6</f>
        <v>44</v>
      </c>
      <c r="J6" s="62">
        <v>4</v>
      </c>
      <c r="K6" s="62">
        <v>2</v>
      </c>
      <c r="L6" s="62">
        <v>5</v>
      </c>
      <c r="M6" s="62">
        <v>2</v>
      </c>
      <c r="N6" s="62">
        <v>4</v>
      </c>
      <c r="O6" s="62">
        <v>5</v>
      </c>
      <c r="P6" s="62">
        <v>5</v>
      </c>
      <c r="Q6" s="62">
        <v>3</v>
      </c>
      <c r="R6" s="62">
        <v>5</v>
      </c>
      <c r="S6" s="62">
        <v>5</v>
      </c>
      <c r="T6" s="62">
        <v>4</v>
      </c>
      <c r="U6" s="62">
        <v>4</v>
      </c>
      <c r="V6" s="62">
        <v>4</v>
      </c>
      <c r="W6" s="62">
        <v>3</v>
      </c>
      <c r="X6" s="62">
        <v>5</v>
      </c>
      <c r="Y6" s="62">
        <v>1</v>
      </c>
      <c r="Z6" s="62">
        <v>1</v>
      </c>
      <c r="AA6" s="62">
        <v>5</v>
      </c>
      <c r="AB6" s="62">
        <v>3</v>
      </c>
      <c r="AC6" s="62">
        <v>4</v>
      </c>
      <c r="AD6" s="62">
        <v>4</v>
      </c>
      <c r="AE6" s="62">
        <v>3</v>
      </c>
      <c r="AF6" s="62">
        <v>4</v>
      </c>
      <c r="AG6" s="62">
        <v>4</v>
      </c>
      <c r="AH6" s="62">
        <v>3</v>
      </c>
      <c r="AI6" s="62">
        <v>3</v>
      </c>
      <c r="AJ6" s="62"/>
      <c r="AK6" s="62"/>
      <c r="AL6" s="62"/>
      <c r="AM6" s="62"/>
      <c r="AN6" s="62"/>
      <c r="AO6" s="62"/>
    </row>
    <row r="7" spans="2:41" ht="28.8" x14ac:dyDescent="0.3">
      <c r="B7" s="6"/>
      <c r="C7" s="58" t="s">
        <v>183</v>
      </c>
      <c r="D7" s="75">
        <f t="shared" si="0"/>
        <v>50</v>
      </c>
      <c r="E7" s="7"/>
      <c r="F7" s="6"/>
      <c r="G7" s="58" t="s">
        <v>178</v>
      </c>
      <c r="H7" s="75">
        <f t="shared" si="1"/>
        <v>40</v>
      </c>
      <c r="J7" s="62">
        <v>5</v>
      </c>
      <c r="K7" s="62">
        <v>2</v>
      </c>
      <c r="L7" s="62">
        <v>3</v>
      </c>
      <c r="M7" s="62">
        <v>2</v>
      </c>
      <c r="N7" s="62">
        <v>5</v>
      </c>
      <c r="O7" s="62">
        <v>4</v>
      </c>
      <c r="P7" s="62">
        <v>5</v>
      </c>
      <c r="Q7" s="62">
        <v>3</v>
      </c>
      <c r="R7" s="62">
        <v>4</v>
      </c>
      <c r="S7" s="62">
        <v>5</v>
      </c>
      <c r="T7" s="62">
        <v>5</v>
      </c>
      <c r="U7" s="62">
        <v>4</v>
      </c>
      <c r="V7" s="62">
        <v>4</v>
      </c>
      <c r="W7" s="62">
        <v>3</v>
      </c>
      <c r="X7" s="62">
        <v>3</v>
      </c>
      <c r="Y7" s="62">
        <v>1</v>
      </c>
      <c r="Z7" s="62">
        <v>1</v>
      </c>
      <c r="AA7" s="62">
        <v>1</v>
      </c>
      <c r="AB7" s="62">
        <v>4</v>
      </c>
      <c r="AC7" s="62">
        <v>5</v>
      </c>
      <c r="AD7" s="62">
        <v>5</v>
      </c>
      <c r="AE7" s="62">
        <v>3</v>
      </c>
      <c r="AF7" s="62">
        <v>3</v>
      </c>
      <c r="AG7" s="62">
        <v>4</v>
      </c>
      <c r="AH7" s="62">
        <v>3</v>
      </c>
      <c r="AI7" s="62">
        <v>3</v>
      </c>
      <c r="AJ7" s="62"/>
      <c r="AK7" s="62"/>
      <c r="AL7" s="62"/>
      <c r="AM7" s="62"/>
      <c r="AN7" s="62"/>
      <c r="AO7" s="62"/>
    </row>
    <row r="8" spans="2:41" ht="28.8" x14ac:dyDescent="0.3">
      <c r="B8" s="6"/>
      <c r="C8" s="58" t="s">
        <v>189</v>
      </c>
      <c r="D8" s="75">
        <f t="shared" si="0"/>
        <v>54</v>
      </c>
      <c r="E8" s="7"/>
      <c r="F8" s="6"/>
      <c r="G8" s="58" t="s">
        <v>176</v>
      </c>
      <c r="H8" s="75">
        <f t="shared" si="1"/>
        <v>47</v>
      </c>
      <c r="J8" s="62">
        <v>4</v>
      </c>
      <c r="K8" s="62">
        <v>4</v>
      </c>
      <c r="L8" s="62">
        <v>3</v>
      </c>
      <c r="M8" s="62">
        <v>4</v>
      </c>
      <c r="N8" s="62">
        <v>5</v>
      </c>
      <c r="O8" s="62">
        <v>4</v>
      </c>
      <c r="P8" s="62">
        <v>5</v>
      </c>
      <c r="Q8" s="62">
        <v>3</v>
      </c>
      <c r="R8" s="62">
        <v>5</v>
      </c>
      <c r="S8" s="62">
        <v>4</v>
      </c>
      <c r="T8" s="62">
        <v>5</v>
      </c>
      <c r="U8" s="62">
        <v>5</v>
      </c>
      <c r="V8" s="62">
        <v>4</v>
      </c>
      <c r="W8" s="62">
        <v>5</v>
      </c>
      <c r="X8" s="62">
        <v>4</v>
      </c>
      <c r="Y8" s="62">
        <v>3</v>
      </c>
      <c r="Z8" s="62">
        <v>1</v>
      </c>
      <c r="AA8" s="62">
        <v>2</v>
      </c>
      <c r="AB8" s="62">
        <v>5</v>
      </c>
      <c r="AC8" s="62">
        <v>4</v>
      </c>
      <c r="AD8" s="62">
        <v>5</v>
      </c>
      <c r="AE8" s="62">
        <v>4</v>
      </c>
      <c r="AF8" s="62">
        <v>4</v>
      </c>
      <c r="AG8" s="62">
        <v>2</v>
      </c>
      <c r="AH8" s="62">
        <v>4</v>
      </c>
      <c r="AI8" s="62">
        <v>3</v>
      </c>
      <c r="AJ8" s="62"/>
      <c r="AK8" s="62"/>
      <c r="AL8" s="62"/>
      <c r="AM8" s="62"/>
      <c r="AN8" s="62"/>
      <c r="AO8" s="62"/>
    </row>
    <row r="9" spans="2:41" ht="28.8" x14ac:dyDescent="0.3">
      <c r="B9" s="6"/>
      <c r="C9" s="58"/>
      <c r="D9" s="75"/>
      <c r="E9" s="7"/>
      <c r="F9" s="6"/>
      <c r="G9" s="58" t="s">
        <v>181</v>
      </c>
      <c r="H9" s="75">
        <f t="shared" si="1"/>
        <v>51</v>
      </c>
      <c r="J9" s="62"/>
      <c r="K9" s="62">
        <v>3</v>
      </c>
      <c r="L9" s="62"/>
      <c r="M9" s="62">
        <v>4</v>
      </c>
      <c r="N9" s="62"/>
      <c r="O9" s="62">
        <v>5</v>
      </c>
      <c r="P9" s="62"/>
      <c r="Q9" s="62">
        <v>3</v>
      </c>
      <c r="R9" s="62"/>
      <c r="S9" s="62">
        <v>5</v>
      </c>
      <c r="T9" s="62"/>
      <c r="U9" s="62">
        <v>3</v>
      </c>
      <c r="V9" s="62"/>
      <c r="W9" s="62">
        <v>3</v>
      </c>
      <c r="X9" s="62"/>
      <c r="Y9" s="62">
        <v>4</v>
      </c>
      <c r="Z9" s="62"/>
      <c r="AA9" s="62">
        <v>3</v>
      </c>
      <c r="AB9" s="62"/>
      <c r="AC9" s="62">
        <v>5</v>
      </c>
      <c r="AD9" s="62"/>
      <c r="AE9" s="62">
        <v>4</v>
      </c>
      <c r="AF9" s="62"/>
      <c r="AG9" s="62">
        <v>4</v>
      </c>
      <c r="AH9" s="62"/>
      <c r="AI9" s="62">
        <v>5</v>
      </c>
      <c r="AJ9" s="62"/>
      <c r="AK9" s="62"/>
      <c r="AL9" s="62"/>
      <c r="AM9" s="62"/>
      <c r="AN9" s="62"/>
      <c r="AO9" s="62"/>
    </row>
    <row r="10" spans="2:41" x14ac:dyDescent="0.3">
      <c r="B10" s="6"/>
      <c r="C10" s="58"/>
      <c r="D10" s="75"/>
      <c r="E10" s="7"/>
      <c r="F10" s="6"/>
      <c r="G10" s="58" t="s">
        <v>139</v>
      </c>
      <c r="H10" s="75">
        <f t="shared" si="1"/>
        <v>37</v>
      </c>
      <c r="J10" s="62"/>
      <c r="K10" s="62">
        <v>2</v>
      </c>
      <c r="L10" s="62"/>
      <c r="M10" s="62">
        <v>2</v>
      </c>
      <c r="N10" s="62"/>
      <c r="O10" s="62">
        <v>3</v>
      </c>
      <c r="P10" s="62"/>
      <c r="Q10" s="62">
        <v>4</v>
      </c>
      <c r="R10" s="62"/>
      <c r="S10" s="62">
        <v>2</v>
      </c>
      <c r="T10" s="62"/>
      <c r="U10" s="62">
        <v>2</v>
      </c>
      <c r="V10" s="62"/>
      <c r="W10" s="62">
        <v>2</v>
      </c>
      <c r="X10" s="62"/>
      <c r="Y10" s="62">
        <v>1</v>
      </c>
      <c r="Z10" s="62"/>
      <c r="AA10" s="62">
        <v>5</v>
      </c>
      <c r="AB10" s="62"/>
      <c r="AC10" s="62">
        <v>5</v>
      </c>
      <c r="AD10" s="62"/>
      <c r="AE10" s="62">
        <v>5</v>
      </c>
      <c r="AF10" s="62"/>
      <c r="AG10" s="62">
        <v>3</v>
      </c>
      <c r="AH10" s="62"/>
      <c r="AI10" s="62">
        <v>1</v>
      </c>
      <c r="AJ10" s="62"/>
      <c r="AK10" s="62"/>
      <c r="AL10" s="62"/>
      <c r="AM10" s="62"/>
      <c r="AN10" s="62"/>
      <c r="AO10" s="62"/>
    </row>
    <row r="11" spans="2:41" ht="28.8" x14ac:dyDescent="0.3">
      <c r="B11" s="6"/>
      <c r="C11" s="58"/>
      <c r="D11" s="75"/>
      <c r="E11" s="7"/>
      <c r="F11" s="6"/>
      <c r="G11" s="58" t="s">
        <v>188</v>
      </c>
      <c r="H11" s="75">
        <f t="shared" si="1"/>
        <v>46</v>
      </c>
      <c r="J11" s="62"/>
      <c r="K11" s="62">
        <v>3</v>
      </c>
      <c r="L11" s="62"/>
      <c r="M11" s="62">
        <v>4</v>
      </c>
      <c r="N11" s="62"/>
      <c r="O11" s="62">
        <v>5</v>
      </c>
      <c r="P11" s="62"/>
      <c r="Q11" s="62">
        <v>3</v>
      </c>
      <c r="R11" s="62"/>
      <c r="S11" s="62">
        <v>4</v>
      </c>
      <c r="T11" s="62"/>
      <c r="U11" s="62">
        <v>3</v>
      </c>
      <c r="V11" s="62"/>
      <c r="W11" s="62">
        <v>3</v>
      </c>
      <c r="X11" s="62"/>
      <c r="Y11" s="62">
        <v>1</v>
      </c>
      <c r="Z11" s="62"/>
      <c r="AA11" s="62">
        <v>3</v>
      </c>
      <c r="AB11" s="62"/>
      <c r="AC11" s="62">
        <v>4</v>
      </c>
      <c r="AD11" s="62"/>
      <c r="AE11" s="62">
        <v>4</v>
      </c>
      <c r="AF11" s="62"/>
      <c r="AG11" s="62">
        <v>4</v>
      </c>
      <c r="AH11" s="62"/>
      <c r="AI11" s="62">
        <v>5</v>
      </c>
      <c r="AJ11" s="62"/>
      <c r="AK11" s="62"/>
      <c r="AL11" s="62"/>
      <c r="AM11" s="62"/>
      <c r="AN11" s="62"/>
      <c r="AO11" s="62"/>
    </row>
    <row r="12" spans="2:41" ht="28.8" x14ac:dyDescent="0.3">
      <c r="B12" s="6"/>
      <c r="C12" s="58"/>
      <c r="D12" s="75"/>
      <c r="E12" s="7"/>
      <c r="F12" s="6"/>
      <c r="G12" s="58" t="s">
        <v>190</v>
      </c>
      <c r="H12" s="75">
        <f t="shared" si="1"/>
        <v>39</v>
      </c>
      <c r="J12" s="62"/>
      <c r="K12" s="62">
        <v>2</v>
      </c>
      <c r="L12" s="62"/>
      <c r="M12" s="62">
        <v>2</v>
      </c>
      <c r="N12" s="62"/>
      <c r="O12" s="62">
        <v>4</v>
      </c>
      <c r="P12" s="62"/>
      <c r="Q12" s="62">
        <v>4</v>
      </c>
      <c r="R12" s="62"/>
      <c r="S12" s="62">
        <v>4</v>
      </c>
      <c r="T12" s="62"/>
      <c r="U12" s="62">
        <v>4</v>
      </c>
      <c r="V12" s="62"/>
      <c r="W12" s="62">
        <v>4</v>
      </c>
      <c r="X12" s="62"/>
      <c r="Y12" s="62">
        <v>1</v>
      </c>
      <c r="Z12" s="62"/>
      <c r="AA12" s="62">
        <v>1</v>
      </c>
      <c r="AB12" s="62"/>
      <c r="AC12" s="62">
        <v>4</v>
      </c>
      <c r="AD12" s="62"/>
      <c r="AE12" s="62">
        <v>3</v>
      </c>
      <c r="AF12" s="62"/>
      <c r="AG12" s="62">
        <v>1</v>
      </c>
      <c r="AH12" s="62"/>
      <c r="AI12" s="62">
        <v>5</v>
      </c>
      <c r="AJ12" s="62"/>
      <c r="AK12" s="62"/>
      <c r="AL12" s="62"/>
      <c r="AM12" s="62"/>
      <c r="AN12" s="62"/>
      <c r="AO12" s="62"/>
    </row>
    <row r="13" spans="2:41" x14ac:dyDescent="0.3">
      <c r="B13" s="6"/>
      <c r="C13" s="58"/>
      <c r="D13" s="75"/>
      <c r="E13" s="7"/>
      <c r="F13" s="6"/>
      <c r="G13" s="58" t="s">
        <v>191</v>
      </c>
      <c r="H13" s="75">
        <f t="shared" si="1"/>
        <v>30</v>
      </c>
      <c r="J13" s="62"/>
      <c r="K13" s="62">
        <v>3</v>
      </c>
      <c r="L13" s="62"/>
      <c r="M13" s="62">
        <v>2</v>
      </c>
      <c r="N13" s="62"/>
      <c r="O13" s="62">
        <v>3</v>
      </c>
      <c r="P13" s="62"/>
      <c r="Q13" s="62">
        <v>3</v>
      </c>
      <c r="R13" s="62"/>
      <c r="S13" s="62">
        <v>3</v>
      </c>
      <c r="T13" s="62"/>
      <c r="U13" s="62">
        <v>2</v>
      </c>
      <c r="V13" s="62"/>
      <c r="W13" s="62">
        <v>2</v>
      </c>
      <c r="X13" s="62"/>
      <c r="Y13" s="62">
        <v>1</v>
      </c>
      <c r="Z13" s="62"/>
      <c r="AA13" s="62">
        <v>2</v>
      </c>
      <c r="AB13" s="62"/>
      <c r="AC13" s="62">
        <v>3</v>
      </c>
      <c r="AD13" s="62"/>
      <c r="AE13" s="62">
        <v>3</v>
      </c>
      <c r="AF13" s="62"/>
      <c r="AG13" s="62">
        <v>2</v>
      </c>
      <c r="AH13" s="62"/>
      <c r="AI13" s="62">
        <v>1</v>
      </c>
      <c r="AJ13" s="62"/>
      <c r="AK13" s="62"/>
      <c r="AL13" s="62"/>
      <c r="AM13" s="62"/>
      <c r="AN13" s="62"/>
      <c r="AO13" s="62"/>
    </row>
    <row r="14" spans="2:41" hidden="1" outlineLevel="1" x14ac:dyDescent="0.3">
      <c r="B14" s="6"/>
      <c r="C14" s="58"/>
      <c r="D14" s="75"/>
      <c r="E14" s="7"/>
      <c r="F14" s="6"/>
      <c r="G14" s="58"/>
      <c r="H14" s="75">
        <f t="shared" si="1"/>
        <v>0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2:41" hidden="1" outlineLevel="1" x14ac:dyDescent="0.3">
      <c r="B15" s="6"/>
      <c r="C15" s="58"/>
      <c r="D15" s="75"/>
      <c r="E15" s="7"/>
      <c r="F15" s="6"/>
      <c r="G15" s="58"/>
      <c r="H15" s="75">
        <f t="shared" si="1"/>
        <v>0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</row>
    <row r="16" spans="2:41" hidden="1" outlineLevel="1" x14ac:dyDescent="0.3">
      <c r="B16" s="6"/>
      <c r="C16" s="58"/>
      <c r="D16" s="75"/>
      <c r="E16" s="7"/>
      <c r="F16" s="6"/>
      <c r="G16" s="58"/>
      <c r="H16" s="75">
        <f t="shared" si="1"/>
        <v>0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</row>
    <row r="17" spans="2:41" hidden="1" outlineLevel="1" x14ac:dyDescent="0.3">
      <c r="B17" s="6"/>
      <c r="C17" s="58"/>
      <c r="D17" s="75"/>
      <c r="E17" s="7"/>
      <c r="F17" s="6"/>
      <c r="G17" s="58"/>
      <c r="H17" s="75">
        <f t="shared" si="1"/>
        <v>0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2:41" hidden="1" outlineLevel="1" x14ac:dyDescent="0.3">
      <c r="B18" s="6"/>
      <c r="C18" s="58"/>
      <c r="D18" s="75"/>
      <c r="E18" s="7"/>
      <c r="F18" s="6"/>
      <c r="G18" s="58"/>
      <c r="H18" s="75">
        <f t="shared" si="1"/>
        <v>0</v>
      </c>
    </row>
    <row r="19" spans="2:41" hidden="1" outlineLevel="1" x14ac:dyDescent="0.3">
      <c r="B19" s="6"/>
      <c r="C19" s="58"/>
      <c r="D19" s="75"/>
      <c r="E19" s="7"/>
      <c r="F19" s="6"/>
      <c r="G19" s="58"/>
      <c r="H19" s="75">
        <f t="shared" si="1"/>
        <v>0</v>
      </c>
    </row>
    <row r="20" spans="2:41" hidden="1" outlineLevel="1" x14ac:dyDescent="0.3">
      <c r="B20" s="6"/>
      <c r="C20" s="58"/>
      <c r="D20" s="75"/>
      <c r="E20" s="7"/>
      <c r="F20" s="6"/>
      <c r="G20" s="58"/>
      <c r="H20" s="75">
        <f t="shared" si="1"/>
        <v>0</v>
      </c>
    </row>
    <row r="21" spans="2:41" hidden="1" outlineLevel="1" x14ac:dyDescent="0.3">
      <c r="B21" s="6"/>
      <c r="C21" s="58"/>
      <c r="D21" s="75"/>
      <c r="E21" s="7"/>
      <c r="F21" s="6"/>
      <c r="G21" s="58"/>
      <c r="H21" s="75">
        <f t="shared" si="1"/>
        <v>0</v>
      </c>
    </row>
    <row r="22" spans="2:41" hidden="1" outlineLevel="1" x14ac:dyDescent="0.3">
      <c r="B22" s="6"/>
      <c r="C22" s="58"/>
      <c r="D22" s="75"/>
      <c r="E22" s="7"/>
      <c r="F22" s="6"/>
      <c r="G22" s="58"/>
      <c r="H22" s="75">
        <f t="shared" si="1"/>
        <v>0</v>
      </c>
    </row>
    <row r="23" spans="2:41" hidden="1" outlineLevel="1" x14ac:dyDescent="0.3">
      <c r="B23" s="6"/>
      <c r="C23" s="58"/>
      <c r="D23" s="75"/>
      <c r="E23" s="7"/>
      <c r="F23" s="6"/>
      <c r="G23" s="58"/>
      <c r="H23" s="75">
        <f t="shared" si="1"/>
        <v>0</v>
      </c>
    </row>
    <row r="24" spans="2:41" hidden="1" outlineLevel="1" x14ac:dyDescent="0.3">
      <c r="B24" s="6"/>
      <c r="C24" s="58"/>
      <c r="D24" s="75"/>
      <c r="E24" s="7"/>
      <c r="F24" s="6"/>
      <c r="G24" s="58"/>
      <c r="H24" s="75">
        <f t="shared" si="1"/>
        <v>0</v>
      </c>
    </row>
    <row r="25" spans="2:41" hidden="1" outlineLevel="1" x14ac:dyDescent="0.3">
      <c r="B25" s="6"/>
      <c r="C25" s="58"/>
      <c r="D25" s="75"/>
      <c r="E25" s="7"/>
      <c r="F25" s="6"/>
      <c r="G25" s="58"/>
      <c r="H25" s="75">
        <f t="shared" si="1"/>
        <v>0</v>
      </c>
    </row>
    <row r="26" spans="2:41" hidden="1" outlineLevel="1" x14ac:dyDescent="0.3">
      <c r="B26" s="6"/>
      <c r="C26" s="58"/>
      <c r="D26" s="75"/>
      <c r="E26" s="7"/>
      <c r="F26" s="6"/>
      <c r="G26" s="58"/>
      <c r="H26" s="75">
        <f t="shared" si="1"/>
        <v>0</v>
      </c>
    </row>
    <row r="27" spans="2:41" hidden="1" outlineLevel="1" x14ac:dyDescent="0.3">
      <c r="B27" s="6"/>
      <c r="C27" s="58"/>
      <c r="D27" s="75"/>
      <c r="E27" s="7"/>
      <c r="F27" s="6"/>
      <c r="G27" s="58"/>
      <c r="H27" s="75">
        <f t="shared" si="1"/>
        <v>0</v>
      </c>
    </row>
    <row r="28" spans="2:41" hidden="1" outlineLevel="1" x14ac:dyDescent="0.3">
      <c r="B28" s="6"/>
      <c r="C28" s="58"/>
      <c r="D28" s="75"/>
      <c r="E28" s="7"/>
      <c r="F28" s="6"/>
      <c r="G28" s="58"/>
      <c r="H28" s="75">
        <f t="shared" si="1"/>
        <v>0</v>
      </c>
    </row>
    <row r="29" spans="2:41" hidden="1" outlineLevel="1" x14ac:dyDescent="0.3">
      <c r="B29" s="6"/>
      <c r="C29" s="58"/>
      <c r="D29" s="75"/>
      <c r="E29" s="7"/>
      <c r="F29" s="6"/>
      <c r="G29" s="58"/>
      <c r="H29" s="75">
        <f t="shared" si="1"/>
        <v>0</v>
      </c>
    </row>
    <row r="30" spans="2:41" hidden="1" outlineLevel="1" x14ac:dyDescent="0.3">
      <c r="B30" s="6"/>
      <c r="C30" s="58"/>
      <c r="D30" s="75"/>
      <c r="E30" s="7"/>
      <c r="F30" s="6"/>
      <c r="G30" s="58"/>
      <c r="H30" s="75">
        <f t="shared" si="1"/>
        <v>0</v>
      </c>
    </row>
    <row r="31" spans="2:41" hidden="1" outlineLevel="1" x14ac:dyDescent="0.3">
      <c r="B31" s="6"/>
      <c r="C31" s="58"/>
      <c r="D31" s="75"/>
      <c r="E31" s="7"/>
      <c r="F31" s="6"/>
      <c r="G31" s="58"/>
      <c r="H31" s="75">
        <f t="shared" si="1"/>
        <v>0</v>
      </c>
    </row>
    <row r="32" spans="2:41" collapsed="1" x14ac:dyDescent="0.3">
      <c r="B32" s="6"/>
      <c r="C32" s="58"/>
      <c r="D32" s="75"/>
      <c r="E32" s="7"/>
      <c r="F32" s="6"/>
      <c r="G32" s="58"/>
      <c r="H32" s="75"/>
    </row>
    <row r="33" spans="2:39" s="5" customFormat="1" ht="6" customHeight="1" x14ac:dyDescent="0.3">
      <c r="B33" s="7"/>
      <c r="C33" s="59"/>
      <c r="D33" s="76"/>
      <c r="E33" s="7"/>
      <c r="F33" s="7"/>
      <c r="G33" s="59"/>
      <c r="H33" s="76"/>
    </row>
    <row r="34" spans="2:39" x14ac:dyDescent="0.3">
      <c r="B34" s="90" t="s">
        <v>62</v>
      </c>
      <c r="C34" s="91"/>
      <c r="D34" s="92"/>
      <c r="E34" s="7"/>
      <c r="F34" s="90" t="s">
        <v>63</v>
      </c>
      <c r="G34" s="91"/>
      <c r="H34" s="92"/>
      <c r="J34" s="89" t="s">
        <v>3</v>
      </c>
      <c r="K34" s="89"/>
      <c r="L34" s="89" t="s">
        <v>4</v>
      </c>
      <c r="M34" s="89"/>
      <c r="N34" s="89" t="s">
        <v>5</v>
      </c>
      <c r="O34" s="89"/>
      <c r="P34" s="89" t="s">
        <v>6</v>
      </c>
      <c r="Q34" s="89"/>
      <c r="R34" s="89" t="s">
        <v>7</v>
      </c>
      <c r="S34" s="89"/>
      <c r="T34" s="89" t="s">
        <v>8</v>
      </c>
      <c r="U34" s="89"/>
      <c r="V34" s="89" t="s">
        <v>9</v>
      </c>
      <c r="W34" s="89"/>
      <c r="X34" s="89" t="s">
        <v>10</v>
      </c>
      <c r="Y34" s="89"/>
      <c r="Z34" s="89" t="s">
        <v>11</v>
      </c>
      <c r="AA34" s="89"/>
      <c r="AB34" s="89" t="s">
        <v>12</v>
      </c>
      <c r="AC34" s="89"/>
      <c r="AD34" s="89" t="s">
        <v>13</v>
      </c>
      <c r="AE34" s="89"/>
      <c r="AF34" s="89" t="s">
        <v>14</v>
      </c>
      <c r="AG34" s="89"/>
      <c r="AH34" s="89" t="s">
        <v>15</v>
      </c>
      <c r="AI34" s="89"/>
      <c r="AJ34" s="89"/>
      <c r="AK34" s="89"/>
      <c r="AL34" s="89"/>
      <c r="AM34" s="89"/>
    </row>
    <row r="35" spans="2:39" s="8" customFormat="1" ht="37.200000000000003" customHeight="1" x14ac:dyDescent="0.3">
      <c r="B35" s="9" t="s">
        <v>64</v>
      </c>
      <c r="C35" s="57" t="s">
        <v>65</v>
      </c>
      <c r="D35" s="77">
        <f>SUM(D36:D53)</f>
        <v>603</v>
      </c>
      <c r="E35" s="10"/>
      <c r="F35" s="9" t="s">
        <v>64</v>
      </c>
      <c r="G35" s="57" t="s">
        <v>65</v>
      </c>
      <c r="H35" s="77">
        <f>SUM(H36:H53)</f>
        <v>225</v>
      </c>
      <c r="J35" s="61" t="s">
        <v>212</v>
      </c>
      <c r="K35" s="61" t="s">
        <v>213</v>
      </c>
      <c r="L35" s="61" t="s">
        <v>212</v>
      </c>
      <c r="M35" s="61" t="s">
        <v>213</v>
      </c>
      <c r="N35" s="61" t="s">
        <v>212</v>
      </c>
      <c r="O35" s="61" t="s">
        <v>213</v>
      </c>
      <c r="P35" s="61" t="s">
        <v>212</v>
      </c>
      <c r="Q35" s="61" t="s">
        <v>213</v>
      </c>
      <c r="R35" s="61" t="s">
        <v>212</v>
      </c>
      <c r="S35" s="61" t="s">
        <v>213</v>
      </c>
      <c r="T35" s="61" t="s">
        <v>212</v>
      </c>
      <c r="U35" s="61" t="s">
        <v>213</v>
      </c>
      <c r="V35" s="61" t="s">
        <v>212</v>
      </c>
      <c r="W35" s="61" t="s">
        <v>213</v>
      </c>
      <c r="X35" s="61" t="s">
        <v>212</v>
      </c>
      <c r="Y35" s="61" t="s">
        <v>213</v>
      </c>
      <c r="Z35" s="61" t="s">
        <v>212</v>
      </c>
      <c r="AA35" s="61" t="s">
        <v>213</v>
      </c>
      <c r="AB35" s="61" t="s">
        <v>212</v>
      </c>
      <c r="AC35" s="61" t="s">
        <v>213</v>
      </c>
      <c r="AD35" s="61" t="s">
        <v>212</v>
      </c>
      <c r="AE35" s="61" t="s">
        <v>213</v>
      </c>
      <c r="AF35" s="61" t="s">
        <v>212</v>
      </c>
      <c r="AG35" s="61" t="s">
        <v>213</v>
      </c>
      <c r="AH35" s="61" t="s">
        <v>212</v>
      </c>
      <c r="AI35" s="61" t="s">
        <v>213</v>
      </c>
      <c r="AJ35" s="61" t="s">
        <v>212</v>
      </c>
      <c r="AK35" s="61" t="s">
        <v>213</v>
      </c>
      <c r="AL35" s="61" t="s">
        <v>212</v>
      </c>
      <c r="AM35" s="61" t="s">
        <v>213</v>
      </c>
    </row>
    <row r="36" spans="2:39" ht="28.8" x14ac:dyDescent="0.3">
      <c r="B36" s="6"/>
      <c r="C36" s="58" t="s">
        <v>166</v>
      </c>
      <c r="D36" s="75">
        <f>J36+L36+N36+P36+R36+T36+V36+X36+Z36+AB36+AD36+AF36+AH36+AJ36+AL36+AN36</f>
        <v>57</v>
      </c>
      <c r="E36" s="7"/>
      <c r="F36" s="6"/>
      <c r="G36" s="58" t="s">
        <v>179</v>
      </c>
      <c r="H36" s="75">
        <f>K36+M36+O36+Q36+S36+U36+W36+Y36+AA36+AC36+AE36+AG36+AI36+AK36+AM36+AO36</f>
        <v>38</v>
      </c>
      <c r="J36" s="2">
        <v>5</v>
      </c>
      <c r="K36" s="2">
        <v>3</v>
      </c>
      <c r="L36" s="2">
        <v>5</v>
      </c>
      <c r="M36" s="2">
        <v>2</v>
      </c>
      <c r="N36" s="2">
        <v>5</v>
      </c>
      <c r="O36" s="2">
        <v>4</v>
      </c>
      <c r="P36" s="2">
        <v>5</v>
      </c>
      <c r="Q36" s="2">
        <v>3</v>
      </c>
      <c r="R36" s="2">
        <v>5</v>
      </c>
      <c r="S36" s="2">
        <v>3</v>
      </c>
      <c r="T36" s="2">
        <v>3</v>
      </c>
      <c r="U36" s="2">
        <v>3</v>
      </c>
      <c r="V36" s="2">
        <v>4</v>
      </c>
      <c r="W36" s="2">
        <v>2</v>
      </c>
      <c r="X36" s="2">
        <v>5</v>
      </c>
      <c r="Y36" s="2">
        <v>3</v>
      </c>
      <c r="Z36" s="2">
        <v>2</v>
      </c>
      <c r="AA36" s="2">
        <v>1</v>
      </c>
      <c r="AB36" s="2">
        <v>4</v>
      </c>
      <c r="AC36" s="2">
        <v>5</v>
      </c>
      <c r="AD36" s="2">
        <v>4</v>
      </c>
      <c r="AE36" s="2">
        <v>3</v>
      </c>
      <c r="AF36" s="2">
        <v>5</v>
      </c>
      <c r="AG36" s="2">
        <v>3</v>
      </c>
      <c r="AH36" s="2">
        <v>5</v>
      </c>
      <c r="AI36" s="2">
        <v>3</v>
      </c>
      <c r="AJ36" s="2"/>
      <c r="AK36" s="2"/>
      <c r="AL36" s="2"/>
      <c r="AM36" s="2"/>
    </row>
    <row r="37" spans="2:39" x14ac:dyDescent="0.3">
      <c r="B37" s="6"/>
      <c r="C37" s="58" t="s">
        <v>167</v>
      </c>
      <c r="D37" s="75">
        <f t="shared" ref="D37:D53" si="2">J37+L37+N37+P37+R37+T37+V37+X37+Z37+AB37+AD37+AF37+AH37+AJ37+AL37+AN37</f>
        <v>55</v>
      </c>
      <c r="E37" s="7"/>
      <c r="F37" s="6"/>
      <c r="G37" s="58" t="s">
        <v>186</v>
      </c>
      <c r="H37" s="75">
        <f t="shared" ref="H37:H53" si="3">K37+M37+O37+Q37+S37+U37+W37+Y37+AA37+AC37+AE37+AG37+AI37+AK37+AM37+AO37</f>
        <v>49</v>
      </c>
      <c r="J37" s="2">
        <v>4</v>
      </c>
      <c r="K37" s="2">
        <v>2</v>
      </c>
      <c r="L37" s="2">
        <v>5</v>
      </c>
      <c r="M37" s="2">
        <v>3</v>
      </c>
      <c r="N37" s="2">
        <v>5</v>
      </c>
      <c r="O37" s="2">
        <v>5</v>
      </c>
      <c r="P37" s="2">
        <v>5</v>
      </c>
      <c r="Q37" s="2">
        <v>4</v>
      </c>
      <c r="R37" s="2">
        <v>4</v>
      </c>
      <c r="S37" s="2">
        <v>5</v>
      </c>
      <c r="T37" s="2">
        <v>4</v>
      </c>
      <c r="U37" s="2">
        <v>4</v>
      </c>
      <c r="V37" s="2">
        <v>4</v>
      </c>
      <c r="W37" s="2">
        <v>4</v>
      </c>
      <c r="X37" s="2">
        <v>3</v>
      </c>
      <c r="Y37" s="2">
        <v>3</v>
      </c>
      <c r="Z37" s="2">
        <v>2</v>
      </c>
      <c r="AA37" s="2">
        <v>5</v>
      </c>
      <c r="AB37" s="2">
        <v>4</v>
      </c>
      <c r="AC37" s="2">
        <v>5</v>
      </c>
      <c r="AD37" s="2">
        <v>5</v>
      </c>
      <c r="AE37" s="2">
        <v>3</v>
      </c>
      <c r="AF37" s="2">
        <v>5</v>
      </c>
      <c r="AG37" s="2">
        <v>3</v>
      </c>
      <c r="AH37" s="2">
        <v>5</v>
      </c>
      <c r="AI37" s="2">
        <v>3</v>
      </c>
      <c r="AJ37" s="2"/>
      <c r="AK37" s="2"/>
      <c r="AL37" s="2"/>
      <c r="AM37" s="2"/>
    </row>
    <row r="38" spans="2:39" x14ac:dyDescent="0.3">
      <c r="B38" s="6"/>
      <c r="C38" s="58" t="s">
        <v>168</v>
      </c>
      <c r="D38" s="75">
        <f t="shared" si="2"/>
        <v>59</v>
      </c>
      <c r="E38" s="7"/>
      <c r="F38" s="6"/>
      <c r="G38" s="58" t="s">
        <v>187</v>
      </c>
      <c r="H38" s="75">
        <f t="shared" si="3"/>
        <v>49</v>
      </c>
      <c r="J38" s="2">
        <v>5</v>
      </c>
      <c r="K38" s="2">
        <v>3</v>
      </c>
      <c r="L38" s="2">
        <v>5</v>
      </c>
      <c r="M38" s="2">
        <v>4</v>
      </c>
      <c r="N38" s="2">
        <v>5</v>
      </c>
      <c r="O38" s="2">
        <v>5</v>
      </c>
      <c r="P38" s="2">
        <v>5</v>
      </c>
      <c r="Q38" s="2">
        <v>4</v>
      </c>
      <c r="R38" s="2">
        <v>5</v>
      </c>
      <c r="S38" s="2">
        <v>3</v>
      </c>
      <c r="T38" s="2">
        <v>3</v>
      </c>
      <c r="U38" s="2">
        <v>2</v>
      </c>
      <c r="V38" s="2">
        <v>4</v>
      </c>
      <c r="W38" s="2">
        <v>4</v>
      </c>
      <c r="X38" s="2">
        <v>5</v>
      </c>
      <c r="Y38" s="2">
        <v>4</v>
      </c>
      <c r="Z38" s="2">
        <v>3</v>
      </c>
      <c r="AA38" s="2">
        <v>5</v>
      </c>
      <c r="AB38" s="2">
        <v>5</v>
      </c>
      <c r="AC38" s="2">
        <v>4</v>
      </c>
      <c r="AD38" s="2">
        <v>4</v>
      </c>
      <c r="AE38" s="2">
        <v>3</v>
      </c>
      <c r="AF38" s="2">
        <v>5</v>
      </c>
      <c r="AG38" s="2">
        <v>3</v>
      </c>
      <c r="AH38" s="2">
        <v>5</v>
      </c>
      <c r="AI38" s="2">
        <v>5</v>
      </c>
      <c r="AJ38" s="2"/>
      <c r="AK38" s="2"/>
      <c r="AL38" s="2"/>
      <c r="AM38" s="2"/>
    </row>
    <row r="39" spans="2:39" ht="28.8" x14ac:dyDescent="0.3">
      <c r="B39" s="6"/>
      <c r="C39" s="58" t="s">
        <v>169</v>
      </c>
      <c r="D39" s="75">
        <f t="shared" si="2"/>
        <v>44</v>
      </c>
      <c r="E39" s="7"/>
      <c r="F39" s="6"/>
      <c r="G39" s="58" t="s">
        <v>192</v>
      </c>
      <c r="H39" s="75">
        <f t="shared" si="3"/>
        <v>43</v>
      </c>
      <c r="J39" s="2">
        <v>4</v>
      </c>
      <c r="K39" s="2">
        <v>3</v>
      </c>
      <c r="L39" s="2">
        <v>4</v>
      </c>
      <c r="M39" s="2">
        <v>4</v>
      </c>
      <c r="N39" s="2">
        <v>5</v>
      </c>
      <c r="O39" s="2">
        <v>4</v>
      </c>
      <c r="P39" s="2">
        <v>4</v>
      </c>
      <c r="Q39" s="2">
        <v>3</v>
      </c>
      <c r="R39" s="2">
        <v>3</v>
      </c>
      <c r="S39" s="2">
        <v>5</v>
      </c>
      <c r="T39" s="2">
        <v>4</v>
      </c>
      <c r="U39" s="2">
        <v>1</v>
      </c>
      <c r="V39" s="2">
        <v>5</v>
      </c>
      <c r="W39" s="2">
        <v>5</v>
      </c>
      <c r="X39" s="2">
        <v>2</v>
      </c>
      <c r="Y39" s="2">
        <v>2</v>
      </c>
      <c r="Z39" s="2">
        <v>1</v>
      </c>
      <c r="AA39" s="2">
        <v>2</v>
      </c>
      <c r="AB39" s="2">
        <v>3</v>
      </c>
      <c r="AC39" s="2">
        <v>4</v>
      </c>
      <c r="AD39" s="2">
        <v>3</v>
      </c>
      <c r="AE39" s="2">
        <v>4</v>
      </c>
      <c r="AF39" s="2">
        <v>3</v>
      </c>
      <c r="AG39" s="2">
        <v>3</v>
      </c>
      <c r="AH39" s="2">
        <v>3</v>
      </c>
      <c r="AI39" s="2">
        <v>3</v>
      </c>
      <c r="AJ39" s="2"/>
      <c r="AK39" s="2"/>
      <c r="AL39" s="2"/>
      <c r="AM39" s="2"/>
    </row>
    <row r="40" spans="2:39" ht="28.8" x14ac:dyDescent="0.3">
      <c r="B40" s="6"/>
      <c r="C40" s="58" t="s">
        <v>171</v>
      </c>
      <c r="D40" s="75">
        <f t="shared" si="2"/>
        <v>53</v>
      </c>
      <c r="E40" s="7"/>
      <c r="F40" s="6"/>
      <c r="G40" s="58" t="s">
        <v>206</v>
      </c>
      <c r="H40" s="75">
        <f t="shared" si="3"/>
        <v>46</v>
      </c>
      <c r="J40" s="2">
        <v>5</v>
      </c>
      <c r="K40" s="2">
        <v>2</v>
      </c>
      <c r="L40" s="2">
        <v>5</v>
      </c>
      <c r="M40" s="2">
        <v>2</v>
      </c>
      <c r="N40" s="2">
        <v>5</v>
      </c>
      <c r="O40" s="2">
        <v>5</v>
      </c>
      <c r="P40" s="2">
        <v>4</v>
      </c>
      <c r="Q40" s="2">
        <v>4</v>
      </c>
      <c r="R40" s="2">
        <v>4</v>
      </c>
      <c r="S40" s="2">
        <v>4</v>
      </c>
      <c r="T40" s="2">
        <v>4</v>
      </c>
      <c r="U40" s="2">
        <v>4</v>
      </c>
      <c r="V40" s="2">
        <v>5</v>
      </c>
      <c r="W40" s="2">
        <v>4</v>
      </c>
      <c r="X40" s="2">
        <v>3</v>
      </c>
      <c r="Y40" s="2">
        <v>2</v>
      </c>
      <c r="Z40" s="2">
        <v>2</v>
      </c>
      <c r="AA40" s="2">
        <v>2</v>
      </c>
      <c r="AB40" s="2">
        <v>5</v>
      </c>
      <c r="AC40" s="2">
        <v>5</v>
      </c>
      <c r="AD40" s="2">
        <v>3</v>
      </c>
      <c r="AE40" s="2">
        <v>4</v>
      </c>
      <c r="AF40" s="2">
        <v>3</v>
      </c>
      <c r="AG40" s="2">
        <v>5</v>
      </c>
      <c r="AH40" s="2">
        <v>5</v>
      </c>
      <c r="AI40" s="2">
        <v>3</v>
      </c>
      <c r="AJ40" s="2"/>
      <c r="AK40" s="2"/>
      <c r="AL40" s="2"/>
      <c r="AM40" s="2"/>
    </row>
    <row r="41" spans="2:39" x14ac:dyDescent="0.3">
      <c r="B41" s="6"/>
      <c r="C41" s="58" t="s">
        <v>172</v>
      </c>
      <c r="D41" s="75">
        <f t="shared" si="2"/>
        <v>53</v>
      </c>
      <c r="E41" s="7"/>
      <c r="F41" s="6"/>
      <c r="G41" s="58"/>
      <c r="H41" s="75"/>
      <c r="J41" s="2">
        <v>4</v>
      </c>
      <c r="K41" s="2"/>
      <c r="L41" s="2">
        <v>4</v>
      </c>
      <c r="M41" s="2"/>
      <c r="N41" s="2">
        <v>5</v>
      </c>
      <c r="O41" s="2"/>
      <c r="P41" s="2">
        <v>4</v>
      </c>
      <c r="Q41" s="2"/>
      <c r="R41" s="2">
        <v>4</v>
      </c>
      <c r="S41" s="2"/>
      <c r="T41" s="2">
        <v>4</v>
      </c>
      <c r="U41" s="2"/>
      <c r="V41" s="2">
        <v>5</v>
      </c>
      <c r="W41" s="2"/>
      <c r="X41" s="2">
        <v>5</v>
      </c>
      <c r="Y41" s="2"/>
      <c r="Z41" s="2">
        <v>4</v>
      </c>
      <c r="AA41" s="2"/>
      <c r="AB41" s="2">
        <v>5</v>
      </c>
      <c r="AC41" s="2"/>
      <c r="AD41" s="2">
        <v>2</v>
      </c>
      <c r="AE41" s="2"/>
      <c r="AF41" s="2">
        <v>4</v>
      </c>
      <c r="AG41" s="2"/>
      <c r="AH41" s="2">
        <v>3</v>
      </c>
      <c r="AI41" s="2"/>
      <c r="AJ41" s="2"/>
      <c r="AK41" s="2"/>
      <c r="AL41" s="2"/>
      <c r="AM41" s="2"/>
    </row>
    <row r="42" spans="2:39" x14ac:dyDescent="0.3">
      <c r="B42" s="6"/>
      <c r="C42" s="58" t="s">
        <v>173</v>
      </c>
      <c r="D42" s="75">
        <f t="shared" si="2"/>
        <v>46</v>
      </c>
      <c r="E42" s="7"/>
      <c r="F42" s="6"/>
      <c r="G42" s="58"/>
      <c r="H42" s="75"/>
      <c r="J42" s="2">
        <v>4</v>
      </c>
      <c r="K42" s="2"/>
      <c r="L42" s="2">
        <v>4</v>
      </c>
      <c r="M42" s="2"/>
      <c r="N42" s="2">
        <v>3</v>
      </c>
      <c r="O42" s="2"/>
      <c r="P42" s="2">
        <v>5</v>
      </c>
      <c r="Q42" s="2"/>
      <c r="R42" s="2">
        <v>2</v>
      </c>
      <c r="S42" s="2"/>
      <c r="T42" s="2">
        <v>5</v>
      </c>
      <c r="U42" s="2"/>
      <c r="V42" s="2">
        <v>3</v>
      </c>
      <c r="W42" s="2"/>
      <c r="X42" s="2">
        <v>3</v>
      </c>
      <c r="Y42" s="2"/>
      <c r="Z42" s="2">
        <v>4</v>
      </c>
      <c r="AA42" s="2"/>
      <c r="AB42" s="2">
        <v>3</v>
      </c>
      <c r="AC42" s="2"/>
      <c r="AD42" s="2">
        <v>3</v>
      </c>
      <c r="AE42" s="2"/>
      <c r="AF42" s="2">
        <v>4</v>
      </c>
      <c r="AG42" s="2"/>
      <c r="AH42" s="2">
        <v>3</v>
      </c>
      <c r="AI42" s="2"/>
      <c r="AJ42" s="2"/>
      <c r="AK42" s="2"/>
      <c r="AL42" s="2"/>
      <c r="AM42" s="2"/>
    </row>
    <row r="43" spans="2:39" ht="28.8" x14ac:dyDescent="0.3">
      <c r="B43" s="6"/>
      <c r="C43" s="58" t="s">
        <v>180</v>
      </c>
      <c r="D43" s="75">
        <f t="shared" si="2"/>
        <v>47</v>
      </c>
      <c r="E43" s="7"/>
      <c r="F43" s="6"/>
      <c r="G43" s="58"/>
      <c r="H43" s="75"/>
      <c r="J43" s="2">
        <v>5</v>
      </c>
      <c r="K43" s="2"/>
      <c r="L43" s="2">
        <v>5</v>
      </c>
      <c r="M43" s="2"/>
      <c r="N43" s="2">
        <v>4</v>
      </c>
      <c r="O43" s="2"/>
      <c r="P43" s="2">
        <v>5</v>
      </c>
      <c r="Q43" s="2"/>
      <c r="R43" s="2">
        <v>3</v>
      </c>
      <c r="S43" s="2"/>
      <c r="T43" s="2">
        <v>3</v>
      </c>
      <c r="U43" s="2"/>
      <c r="V43" s="2">
        <v>2</v>
      </c>
      <c r="W43" s="2"/>
      <c r="X43" s="2">
        <v>3</v>
      </c>
      <c r="Y43" s="2"/>
      <c r="Z43" s="2">
        <v>4</v>
      </c>
      <c r="AA43" s="2"/>
      <c r="AB43" s="2">
        <v>4</v>
      </c>
      <c r="AC43" s="2"/>
      <c r="AD43" s="2">
        <v>4</v>
      </c>
      <c r="AE43" s="2"/>
      <c r="AF43" s="2">
        <v>4</v>
      </c>
      <c r="AG43" s="2"/>
      <c r="AH43" s="2">
        <v>1</v>
      </c>
      <c r="AI43" s="2"/>
      <c r="AJ43" s="2"/>
      <c r="AK43" s="2"/>
      <c r="AL43" s="2"/>
      <c r="AM43" s="2"/>
    </row>
    <row r="44" spans="2:39" ht="28.8" x14ac:dyDescent="0.3">
      <c r="B44" s="6"/>
      <c r="C44" s="58" t="s">
        <v>182</v>
      </c>
      <c r="D44" s="75">
        <f t="shared" si="2"/>
        <v>47</v>
      </c>
      <c r="E44" s="7"/>
      <c r="F44" s="6"/>
      <c r="G44" s="58"/>
      <c r="H44" s="75"/>
      <c r="J44" s="2">
        <v>3</v>
      </c>
      <c r="K44" s="2"/>
      <c r="L44" s="2">
        <v>5</v>
      </c>
      <c r="M44" s="2"/>
      <c r="N44" s="2">
        <v>5</v>
      </c>
      <c r="O44" s="2"/>
      <c r="P44" s="2">
        <v>3</v>
      </c>
      <c r="Q44" s="2"/>
      <c r="R44" s="2">
        <v>4</v>
      </c>
      <c r="S44" s="2"/>
      <c r="T44" s="2">
        <v>3</v>
      </c>
      <c r="U44" s="2"/>
      <c r="V44" s="2">
        <v>3</v>
      </c>
      <c r="W44" s="2"/>
      <c r="X44" s="2">
        <v>1</v>
      </c>
      <c r="Y44" s="2"/>
      <c r="Z44" s="2">
        <v>3</v>
      </c>
      <c r="AA44" s="2"/>
      <c r="AB44" s="2">
        <v>5</v>
      </c>
      <c r="AC44" s="2"/>
      <c r="AD44" s="2">
        <v>4</v>
      </c>
      <c r="AE44" s="2"/>
      <c r="AF44" s="2">
        <v>3</v>
      </c>
      <c r="AG44" s="2"/>
      <c r="AH44" s="2">
        <v>5</v>
      </c>
      <c r="AI44" s="2"/>
      <c r="AJ44" s="2"/>
      <c r="AK44" s="2"/>
      <c r="AL44" s="2"/>
      <c r="AM44" s="2"/>
    </row>
    <row r="45" spans="2:39" ht="28.8" x14ac:dyDescent="0.3">
      <c r="B45" s="6"/>
      <c r="C45" s="58" t="s">
        <v>184</v>
      </c>
      <c r="D45" s="75">
        <f t="shared" si="2"/>
        <v>45</v>
      </c>
      <c r="E45" s="7"/>
      <c r="F45" s="6"/>
      <c r="G45" s="58"/>
      <c r="H45" s="75"/>
      <c r="J45" s="2">
        <v>5</v>
      </c>
      <c r="K45" s="2"/>
      <c r="L45" s="2">
        <v>5</v>
      </c>
      <c r="M45" s="2"/>
      <c r="N45" s="2">
        <v>4</v>
      </c>
      <c r="O45" s="2"/>
      <c r="P45" s="2">
        <v>3</v>
      </c>
      <c r="Q45" s="2"/>
      <c r="R45" s="2">
        <v>4</v>
      </c>
      <c r="S45" s="2"/>
      <c r="T45" s="2">
        <v>4</v>
      </c>
      <c r="U45" s="2"/>
      <c r="V45" s="2">
        <v>4</v>
      </c>
      <c r="W45" s="2"/>
      <c r="X45" s="2">
        <v>1</v>
      </c>
      <c r="Y45" s="2"/>
      <c r="Z45" s="2">
        <v>1</v>
      </c>
      <c r="AA45" s="2"/>
      <c r="AB45" s="2">
        <v>4</v>
      </c>
      <c r="AC45" s="2"/>
      <c r="AD45" s="2">
        <v>4</v>
      </c>
      <c r="AE45" s="2"/>
      <c r="AF45" s="2">
        <v>3</v>
      </c>
      <c r="AG45" s="2"/>
      <c r="AH45" s="2">
        <v>3</v>
      </c>
      <c r="AI45" s="2"/>
      <c r="AJ45" s="2"/>
      <c r="AK45" s="2"/>
      <c r="AL45" s="2"/>
      <c r="AM45" s="2"/>
    </row>
    <row r="46" spans="2:39" ht="28.8" hidden="1" outlineLevel="1" x14ac:dyDescent="0.3">
      <c r="B46" s="6"/>
      <c r="C46" s="58" t="s">
        <v>185</v>
      </c>
      <c r="D46" s="75">
        <f t="shared" si="2"/>
        <v>54</v>
      </c>
      <c r="E46" s="7"/>
      <c r="F46" s="6"/>
      <c r="G46" s="58"/>
      <c r="H46" s="75">
        <f t="shared" si="3"/>
        <v>0</v>
      </c>
      <c r="J46" s="2">
        <v>4</v>
      </c>
      <c r="K46" s="2"/>
      <c r="L46" s="2">
        <v>5</v>
      </c>
      <c r="M46" s="2"/>
      <c r="N46" s="2">
        <v>4</v>
      </c>
      <c r="O46" s="2"/>
      <c r="P46" s="2">
        <v>5</v>
      </c>
      <c r="Q46" s="2"/>
      <c r="R46" s="2">
        <v>3</v>
      </c>
      <c r="S46" s="2"/>
      <c r="T46" s="2">
        <v>4</v>
      </c>
      <c r="U46" s="2"/>
      <c r="V46" s="2">
        <v>5</v>
      </c>
      <c r="W46" s="2"/>
      <c r="X46" s="2">
        <v>3</v>
      </c>
      <c r="Y46" s="2"/>
      <c r="Z46" s="2">
        <v>3</v>
      </c>
      <c r="AA46" s="2"/>
      <c r="AB46" s="2">
        <v>5</v>
      </c>
      <c r="AC46" s="2"/>
      <c r="AD46" s="2">
        <v>4</v>
      </c>
      <c r="AE46" s="2"/>
      <c r="AF46" s="2">
        <v>4</v>
      </c>
      <c r="AG46" s="2"/>
      <c r="AH46" s="2">
        <v>5</v>
      </c>
      <c r="AI46" s="2"/>
      <c r="AJ46" s="2"/>
      <c r="AK46" s="2"/>
      <c r="AL46" s="2"/>
      <c r="AM46" s="2"/>
    </row>
    <row r="47" spans="2:39" ht="28.8" hidden="1" outlineLevel="1" x14ac:dyDescent="0.3">
      <c r="B47" s="6"/>
      <c r="C47" s="58" t="s">
        <v>193</v>
      </c>
      <c r="D47" s="75">
        <f t="shared" si="2"/>
        <v>43</v>
      </c>
      <c r="E47" s="7"/>
      <c r="F47" s="6"/>
      <c r="G47" s="58"/>
      <c r="H47" s="75">
        <f t="shared" si="3"/>
        <v>0</v>
      </c>
      <c r="J47" s="2">
        <v>3</v>
      </c>
      <c r="K47" s="2"/>
      <c r="L47" s="2">
        <v>5</v>
      </c>
      <c r="M47" s="2"/>
      <c r="N47" s="2">
        <v>3</v>
      </c>
      <c r="O47" s="2"/>
      <c r="P47" s="2">
        <v>4</v>
      </c>
      <c r="Q47" s="2"/>
      <c r="R47" s="2">
        <v>3</v>
      </c>
      <c r="S47" s="2"/>
      <c r="T47" s="2">
        <v>3</v>
      </c>
      <c r="U47" s="2"/>
      <c r="V47" s="2">
        <v>5</v>
      </c>
      <c r="W47" s="2"/>
      <c r="X47" s="2">
        <v>1</v>
      </c>
      <c r="Y47" s="2"/>
      <c r="Z47" s="2">
        <v>1</v>
      </c>
      <c r="AA47" s="2"/>
      <c r="AB47" s="2">
        <v>5</v>
      </c>
      <c r="AC47" s="2"/>
      <c r="AD47" s="2">
        <v>3</v>
      </c>
      <c r="AE47" s="2"/>
      <c r="AF47" s="2">
        <v>2</v>
      </c>
      <c r="AG47" s="2"/>
      <c r="AH47" s="2">
        <v>5</v>
      </c>
      <c r="AI47" s="2"/>
      <c r="AJ47" s="2"/>
      <c r="AK47" s="2"/>
      <c r="AL47" s="2"/>
      <c r="AM47" s="2"/>
    </row>
    <row r="48" spans="2:39" hidden="1" outlineLevel="1" x14ac:dyDescent="0.3">
      <c r="B48" s="6"/>
      <c r="C48" s="58"/>
      <c r="D48" s="75">
        <f t="shared" si="2"/>
        <v>0</v>
      </c>
      <c r="E48" s="7"/>
      <c r="F48" s="6"/>
      <c r="G48" s="58"/>
      <c r="H48" s="75">
        <f t="shared" si="3"/>
        <v>0</v>
      </c>
    </row>
    <row r="49" spans="2:8" hidden="1" outlineLevel="1" x14ac:dyDescent="0.3">
      <c r="B49" s="6"/>
      <c r="C49" s="58"/>
      <c r="D49" s="75">
        <f t="shared" si="2"/>
        <v>0</v>
      </c>
      <c r="E49" s="7"/>
      <c r="F49" s="6"/>
      <c r="G49" s="58"/>
      <c r="H49" s="75">
        <f t="shared" si="3"/>
        <v>0</v>
      </c>
    </row>
    <row r="50" spans="2:8" hidden="1" outlineLevel="1" x14ac:dyDescent="0.3">
      <c r="B50" s="6"/>
      <c r="C50" s="58"/>
      <c r="D50" s="75">
        <f t="shared" si="2"/>
        <v>0</v>
      </c>
      <c r="E50" s="7"/>
      <c r="F50" s="6"/>
      <c r="G50" s="58"/>
      <c r="H50" s="75">
        <f t="shared" si="3"/>
        <v>0</v>
      </c>
    </row>
    <row r="51" spans="2:8" hidden="1" outlineLevel="1" x14ac:dyDescent="0.3">
      <c r="B51" s="6"/>
      <c r="C51" s="58"/>
      <c r="D51" s="75">
        <f t="shared" si="2"/>
        <v>0</v>
      </c>
      <c r="E51" s="7"/>
      <c r="F51" s="6"/>
      <c r="G51" s="58"/>
      <c r="H51" s="75">
        <f t="shared" si="3"/>
        <v>0</v>
      </c>
    </row>
    <row r="52" spans="2:8" hidden="1" outlineLevel="1" x14ac:dyDescent="0.3">
      <c r="B52" s="6"/>
      <c r="C52" s="58"/>
      <c r="D52" s="75">
        <f t="shared" si="2"/>
        <v>0</v>
      </c>
      <c r="E52" s="7"/>
      <c r="F52" s="6"/>
      <c r="G52" s="58"/>
      <c r="H52" s="75">
        <f t="shared" si="3"/>
        <v>0</v>
      </c>
    </row>
    <row r="53" spans="2:8" hidden="1" outlineLevel="1" x14ac:dyDescent="0.3">
      <c r="B53" s="6"/>
      <c r="C53" s="58"/>
      <c r="D53" s="75">
        <f t="shared" si="2"/>
        <v>0</v>
      </c>
      <c r="E53" s="7"/>
      <c r="F53" s="6"/>
      <c r="G53" s="58"/>
      <c r="H53" s="75">
        <f t="shared" si="3"/>
        <v>0</v>
      </c>
    </row>
    <row r="54" spans="2:8" hidden="1" outlineLevel="1" x14ac:dyDescent="0.3">
      <c r="B54" s="6"/>
      <c r="C54" s="58"/>
      <c r="D54" s="75"/>
      <c r="E54" s="7"/>
      <c r="F54" s="6"/>
      <c r="G54" s="58"/>
      <c r="H54" s="75"/>
    </row>
    <row r="55" spans="2:8" hidden="1" outlineLevel="1" x14ac:dyDescent="0.3">
      <c r="B55" s="6"/>
      <c r="C55" s="58"/>
      <c r="D55" s="75"/>
      <c r="E55" s="7"/>
      <c r="F55" s="6"/>
      <c r="G55" s="58"/>
      <c r="H55" s="75"/>
    </row>
    <row r="56" spans="2:8" hidden="1" outlineLevel="1" x14ac:dyDescent="0.3">
      <c r="B56" s="6"/>
      <c r="C56" s="58"/>
      <c r="D56" s="75"/>
      <c r="E56" s="7"/>
      <c r="F56" s="6"/>
      <c r="G56" s="58"/>
      <c r="H56" s="75"/>
    </row>
    <row r="57" spans="2:8" hidden="1" outlineLevel="1" x14ac:dyDescent="0.3">
      <c r="B57" s="6"/>
      <c r="C57" s="58"/>
      <c r="D57" s="75"/>
      <c r="E57" s="7"/>
      <c r="F57" s="6"/>
      <c r="G57" s="58"/>
      <c r="H57" s="75"/>
    </row>
    <row r="58" spans="2:8" hidden="1" outlineLevel="1" x14ac:dyDescent="0.3">
      <c r="B58" s="6"/>
      <c r="C58" s="58"/>
      <c r="D58" s="75"/>
      <c r="E58" s="7"/>
      <c r="F58" s="6"/>
      <c r="G58" s="58"/>
      <c r="H58" s="75"/>
    </row>
    <row r="59" spans="2:8" hidden="1" outlineLevel="1" x14ac:dyDescent="0.3">
      <c r="B59" s="6"/>
      <c r="C59" s="58"/>
      <c r="D59" s="75"/>
      <c r="E59" s="7"/>
      <c r="F59" s="6"/>
      <c r="G59" s="58"/>
      <c r="H59" s="75"/>
    </row>
    <row r="60" spans="2:8" hidden="1" outlineLevel="1" x14ac:dyDescent="0.3">
      <c r="B60" s="6"/>
      <c r="C60" s="58"/>
      <c r="D60" s="75"/>
      <c r="E60" s="7"/>
      <c r="F60" s="6"/>
      <c r="G60" s="58"/>
      <c r="H60" s="75"/>
    </row>
    <row r="61" spans="2:8" hidden="1" outlineLevel="1" x14ac:dyDescent="0.3">
      <c r="B61" s="6"/>
      <c r="C61" s="58"/>
      <c r="D61" s="75"/>
      <c r="E61" s="7"/>
      <c r="F61" s="6"/>
      <c r="G61" s="58"/>
      <c r="H61" s="75"/>
    </row>
    <row r="62" spans="2:8" hidden="1" outlineLevel="1" x14ac:dyDescent="0.3">
      <c r="B62" s="6"/>
      <c r="C62" s="58"/>
      <c r="D62" s="75"/>
      <c r="E62" s="7"/>
      <c r="F62" s="6"/>
      <c r="G62" s="58"/>
      <c r="H62" s="75"/>
    </row>
    <row r="63" spans="2:8" hidden="1" outlineLevel="1" x14ac:dyDescent="0.3">
      <c r="B63" s="6"/>
      <c r="C63" s="58"/>
      <c r="D63" s="75"/>
      <c r="E63" s="7"/>
      <c r="F63" s="6"/>
      <c r="G63" s="58"/>
      <c r="H63" s="75"/>
    </row>
    <row r="64" spans="2:8" hidden="1" outlineLevel="1" x14ac:dyDescent="0.3">
      <c r="B64" s="6"/>
      <c r="C64" s="58"/>
      <c r="D64" s="75"/>
      <c r="E64" s="7"/>
      <c r="F64" s="6"/>
      <c r="G64" s="58"/>
      <c r="H64" s="75"/>
    </row>
    <row r="65" spans="2:8" hidden="1" outlineLevel="1" x14ac:dyDescent="0.3">
      <c r="B65" s="6"/>
      <c r="C65" s="58"/>
      <c r="D65" s="75"/>
      <c r="E65" s="7"/>
      <c r="F65" s="6"/>
      <c r="G65" s="58"/>
      <c r="H65" s="75"/>
    </row>
    <row r="66" spans="2:8" hidden="1" outlineLevel="1" x14ac:dyDescent="0.3">
      <c r="B66" s="6"/>
      <c r="C66" s="58"/>
      <c r="D66" s="75"/>
      <c r="E66" s="7"/>
      <c r="F66" s="6"/>
      <c r="G66" s="58"/>
      <c r="H66" s="75"/>
    </row>
    <row r="67" spans="2:8" hidden="1" outlineLevel="1" x14ac:dyDescent="0.3">
      <c r="B67" s="6"/>
      <c r="C67" s="58"/>
      <c r="D67" s="75"/>
      <c r="E67" s="7"/>
      <c r="F67" s="6"/>
      <c r="G67" s="58"/>
      <c r="H67" s="75"/>
    </row>
    <row r="68" spans="2:8" hidden="1" outlineLevel="1" x14ac:dyDescent="0.3">
      <c r="B68" s="6"/>
      <c r="C68" s="58"/>
      <c r="D68" s="75"/>
      <c r="E68" s="7"/>
      <c r="F68" s="6"/>
      <c r="G68" s="58"/>
      <c r="H68" s="75"/>
    </row>
    <row r="69" spans="2:8" hidden="1" outlineLevel="1" x14ac:dyDescent="0.3">
      <c r="B69" s="6"/>
      <c r="C69" s="58"/>
      <c r="D69" s="75"/>
      <c r="E69" s="7"/>
      <c r="F69" s="6"/>
      <c r="G69" s="58"/>
      <c r="H69" s="75"/>
    </row>
    <row r="70" spans="2:8" hidden="1" outlineLevel="1" x14ac:dyDescent="0.3">
      <c r="B70" s="6"/>
      <c r="C70" s="58"/>
      <c r="D70" s="75"/>
      <c r="E70" s="7"/>
      <c r="F70" s="6"/>
      <c r="G70" s="58"/>
      <c r="H70" s="75"/>
    </row>
    <row r="71" spans="2:8" hidden="1" outlineLevel="1" x14ac:dyDescent="0.3">
      <c r="B71" s="6"/>
      <c r="C71" s="58"/>
      <c r="D71" s="75"/>
      <c r="E71" s="7"/>
      <c r="F71" s="6"/>
      <c r="G71" s="58"/>
      <c r="H71" s="75"/>
    </row>
    <row r="72" spans="2:8" hidden="1" outlineLevel="1" x14ac:dyDescent="0.3">
      <c r="B72" s="6"/>
      <c r="C72" s="58"/>
      <c r="D72" s="75"/>
      <c r="E72" s="7"/>
      <c r="F72" s="6"/>
      <c r="G72" s="58"/>
      <c r="H72" s="75"/>
    </row>
    <row r="73" spans="2:8" hidden="1" outlineLevel="1" x14ac:dyDescent="0.3">
      <c r="B73" s="6"/>
      <c r="C73" s="58"/>
      <c r="D73" s="75"/>
      <c r="E73" s="7"/>
      <c r="F73" s="6"/>
      <c r="G73" s="58"/>
      <c r="H73" s="75"/>
    </row>
    <row r="74" spans="2:8" hidden="1" outlineLevel="1" x14ac:dyDescent="0.3">
      <c r="B74" s="6"/>
      <c r="C74" s="58"/>
      <c r="D74" s="75"/>
      <c r="E74" s="7"/>
      <c r="F74" s="6"/>
      <c r="G74" s="58"/>
      <c r="H74" s="75"/>
    </row>
    <row r="75" spans="2:8" hidden="1" outlineLevel="1" x14ac:dyDescent="0.3">
      <c r="B75" s="6"/>
      <c r="C75" s="58"/>
      <c r="D75" s="75"/>
      <c r="E75" s="7"/>
      <c r="F75" s="6"/>
      <c r="G75" s="58"/>
      <c r="H75" s="75"/>
    </row>
    <row r="76" spans="2:8" hidden="1" outlineLevel="1" x14ac:dyDescent="0.3">
      <c r="B76" s="6"/>
      <c r="C76" s="58"/>
      <c r="D76" s="75"/>
      <c r="E76" s="7"/>
      <c r="F76" s="6"/>
      <c r="G76" s="58"/>
      <c r="H76" s="75"/>
    </row>
    <row r="77" spans="2:8" hidden="1" outlineLevel="1" x14ac:dyDescent="0.3">
      <c r="B77" s="6"/>
      <c r="C77" s="58"/>
      <c r="D77" s="75"/>
      <c r="E77" s="7"/>
      <c r="F77" s="6"/>
      <c r="G77" s="58"/>
      <c r="H77" s="75"/>
    </row>
    <row r="78" spans="2:8" hidden="1" outlineLevel="1" x14ac:dyDescent="0.3">
      <c r="B78" s="6"/>
      <c r="C78" s="58"/>
      <c r="D78" s="75"/>
      <c r="E78" s="7"/>
      <c r="F78" s="6"/>
      <c r="G78" s="58"/>
      <c r="H78" s="75"/>
    </row>
    <row r="79" spans="2:8" hidden="1" outlineLevel="1" x14ac:dyDescent="0.3">
      <c r="B79" s="6"/>
      <c r="C79" s="58"/>
      <c r="D79" s="75"/>
      <c r="E79" s="7"/>
      <c r="F79" s="6"/>
      <c r="G79" s="58"/>
      <c r="H79" s="75"/>
    </row>
    <row r="80" spans="2:8" hidden="1" outlineLevel="1" x14ac:dyDescent="0.3">
      <c r="B80" s="6"/>
      <c r="C80" s="58"/>
      <c r="D80" s="75"/>
      <c r="E80" s="7"/>
      <c r="F80" s="6"/>
      <c r="G80" s="58"/>
      <c r="H80" s="75"/>
    </row>
    <row r="81" spans="2:8" hidden="1" outlineLevel="1" x14ac:dyDescent="0.3">
      <c r="B81" s="6"/>
      <c r="C81" s="58"/>
      <c r="D81" s="75"/>
      <c r="E81" s="7"/>
      <c r="F81" s="6"/>
      <c r="G81" s="58"/>
      <c r="H81" s="75"/>
    </row>
    <row r="82" spans="2:8" hidden="1" outlineLevel="1" x14ac:dyDescent="0.3">
      <c r="B82" s="6"/>
      <c r="C82" s="58"/>
      <c r="D82" s="75"/>
      <c r="E82" s="7"/>
      <c r="F82" s="6"/>
      <c r="G82" s="58"/>
      <c r="H82" s="75"/>
    </row>
    <row r="83" spans="2:8" hidden="1" outlineLevel="1" x14ac:dyDescent="0.3">
      <c r="B83" s="6"/>
      <c r="C83" s="58"/>
      <c r="D83" s="75"/>
      <c r="E83" s="7"/>
      <c r="F83" s="6"/>
      <c r="G83" s="58"/>
      <c r="H83" s="75"/>
    </row>
    <row r="84" spans="2:8" hidden="1" outlineLevel="1" x14ac:dyDescent="0.3">
      <c r="B84" s="6"/>
      <c r="C84" s="58"/>
      <c r="D84" s="75"/>
      <c r="E84" s="7"/>
      <c r="F84" s="6"/>
      <c r="G84" s="58"/>
      <c r="H84" s="75"/>
    </row>
    <row r="85" spans="2:8" hidden="1" outlineLevel="1" x14ac:dyDescent="0.3">
      <c r="B85" s="6"/>
      <c r="C85" s="58"/>
      <c r="D85" s="75"/>
      <c r="E85" s="7"/>
      <c r="F85" s="6"/>
      <c r="G85" s="58"/>
      <c r="H85" s="75"/>
    </row>
    <row r="86" spans="2:8" hidden="1" outlineLevel="1" x14ac:dyDescent="0.3">
      <c r="B86" s="6"/>
      <c r="C86" s="58"/>
      <c r="D86" s="75"/>
      <c r="E86" s="7"/>
      <c r="F86" s="6"/>
      <c r="G86" s="58"/>
      <c r="H86" s="75"/>
    </row>
    <row r="87" spans="2:8" hidden="1" outlineLevel="1" x14ac:dyDescent="0.3">
      <c r="B87" s="6"/>
      <c r="C87" s="58"/>
      <c r="D87" s="75"/>
      <c r="E87" s="7"/>
      <c r="F87" s="6"/>
      <c r="G87" s="58"/>
      <c r="H87" s="75"/>
    </row>
    <row r="88" spans="2:8" hidden="1" outlineLevel="1" x14ac:dyDescent="0.3">
      <c r="B88" s="6"/>
      <c r="C88" s="58"/>
      <c r="D88" s="75"/>
      <c r="E88" s="7"/>
      <c r="F88" s="6"/>
      <c r="G88" s="58"/>
      <c r="H88" s="75"/>
    </row>
    <row r="89" spans="2:8" hidden="1" outlineLevel="1" x14ac:dyDescent="0.3">
      <c r="B89" s="6"/>
      <c r="C89" s="58"/>
      <c r="D89" s="75"/>
      <c r="E89" s="7"/>
      <c r="F89" s="6"/>
      <c r="G89" s="58"/>
      <c r="H89" s="75"/>
    </row>
    <row r="90" spans="2:8" hidden="1" outlineLevel="1" x14ac:dyDescent="0.3">
      <c r="B90" s="6"/>
      <c r="C90" s="58"/>
      <c r="D90" s="75"/>
      <c r="E90" s="7"/>
      <c r="F90" s="6"/>
      <c r="G90" s="58"/>
      <c r="H90" s="75"/>
    </row>
    <row r="91" spans="2:8" hidden="1" outlineLevel="1" x14ac:dyDescent="0.3">
      <c r="B91" s="6"/>
      <c r="C91" s="58"/>
      <c r="D91" s="75"/>
      <c r="E91" s="7"/>
      <c r="F91" s="6"/>
      <c r="G91" s="58"/>
      <c r="H91" s="75"/>
    </row>
    <row r="92" spans="2:8" hidden="1" outlineLevel="1" x14ac:dyDescent="0.3">
      <c r="B92" s="6"/>
      <c r="C92" s="58"/>
      <c r="D92" s="75"/>
      <c r="E92" s="7"/>
      <c r="F92" s="6"/>
      <c r="G92" s="58"/>
      <c r="H92" s="75"/>
    </row>
    <row r="93" spans="2:8" hidden="1" outlineLevel="1" x14ac:dyDescent="0.3">
      <c r="B93" s="6"/>
      <c r="C93" s="58"/>
      <c r="D93" s="75"/>
      <c r="E93" s="7"/>
      <c r="F93" s="6"/>
      <c r="G93" s="58"/>
      <c r="H93" s="75"/>
    </row>
    <row r="94" spans="2:8" hidden="1" outlineLevel="1" x14ac:dyDescent="0.3">
      <c r="B94" s="6"/>
      <c r="C94" s="58"/>
      <c r="D94" s="75"/>
      <c r="E94" s="7"/>
      <c r="F94" s="6"/>
      <c r="G94" s="58"/>
      <c r="H94" s="75"/>
    </row>
    <row r="95" spans="2:8" hidden="1" outlineLevel="1" x14ac:dyDescent="0.3">
      <c r="B95" s="6"/>
      <c r="C95" s="58"/>
      <c r="D95" s="75"/>
      <c r="E95" s="7"/>
      <c r="F95" s="6"/>
      <c r="G95" s="58"/>
      <c r="H95" s="75"/>
    </row>
    <row r="96" spans="2:8" hidden="1" outlineLevel="1" x14ac:dyDescent="0.3">
      <c r="B96" s="6"/>
      <c r="C96" s="58"/>
      <c r="D96" s="75"/>
      <c r="E96" s="7"/>
      <c r="F96" s="6"/>
      <c r="G96" s="58"/>
      <c r="H96" s="75"/>
    </row>
    <row r="97" spans="2:8" hidden="1" outlineLevel="1" x14ac:dyDescent="0.3">
      <c r="B97" s="6"/>
      <c r="C97" s="58"/>
      <c r="D97" s="75"/>
      <c r="E97" s="7"/>
      <c r="F97" s="6"/>
      <c r="G97" s="58"/>
      <c r="H97" s="75"/>
    </row>
    <row r="98" spans="2:8" hidden="1" outlineLevel="1" x14ac:dyDescent="0.3">
      <c r="B98" s="6"/>
      <c r="C98" s="58"/>
      <c r="D98" s="75"/>
      <c r="E98" s="7"/>
      <c r="F98" s="6"/>
      <c r="G98" s="58"/>
      <c r="H98" s="75"/>
    </row>
    <row r="99" spans="2:8" hidden="1" outlineLevel="1" x14ac:dyDescent="0.3">
      <c r="B99" s="6"/>
      <c r="C99" s="58"/>
      <c r="D99" s="75"/>
      <c r="E99" s="7"/>
      <c r="F99" s="6"/>
      <c r="G99" s="58"/>
      <c r="H99" s="75"/>
    </row>
    <row r="100" spans="2:8" hidden="1" outlineLevel="1" x14ac:dyDescent="0.3">
      <c r="B100" s="6"/>
      <c r="C100" s="58"/>
      <c r="D100" s="75"/>
      <c r="E100" s="7"/>
      <c r="F100" s="6"/>
      <c r="G100" s="58"/>
      <c r="H100" s="75"/>
    </row>
    <row r="101" spans="2:8" hidden="1" outlineLevel="1" x14ac:dyDescent="0.3">
      <c r="B101" s="6"/>
      <c r="C101" s="58"/>
      <c r="D101" s="75"/>
      <c r="E101" s="7"/>
      <c r="F101" s="6"/>
      <c r="G101" s="58"/>
      <c r="H101" s="75"/>
    </row>
    <row r="102" spans="2:8" hidden="1" outlineLevel="1" x14ac:dyDescent="0.3">
      <c r="B102" s="6"/>
      <c r="C102" s="58"/>
      <c r="D102" s="75"/>
      <c r="E102" s="7"/>
      <c r="F102" s="6"/>
      <c r="G102" s="58"/>
      <c r="H102" s="75"/>
    </row>
    <row r="103" spans="2:8" hidden="1" outlineLevel="1" x14ac:dyDescent="0.3">
      <c r="B103" s="6"/>
      <c r="C103" s="58"/>
      <c r="D103" s="75"/>
      <c r="E103" s="7"/>
      <c r="F103" s="6"/>
      <c r="G103" s="58"/>
      <c r="H103" s="75"/>
    </row>
    <row r="104" spans="2:8" hidden="1" outlineLevel="1" x14ac:dyDescent="0.3">
      <c r="B104" s="6"/>
      <c r="C104" s="58"/>
      <c r="D104" s="75"/>
      <c r="E104" s="7"/>
      <c r="F104" s="6"/>
      <c r="G104" s="58"/>
      <c r="H104" s="75"/>
    </row>
    <row r="105" spans="2:8" hidden="1" outlineLevel="1" x14ac:dyDescent="0.3">
      <c r="B105" s="6"/>
      <c r="C105" s="58"/>
      <c r="D105" s="75"/>
      <c r="E105" s="7"/>
      <c r="F105" s="6"/>
      <c r="G105" s="58"/>
      <c r="H105" s="75"/>
    </row>
    <row r="106" spans="2:8" hidden="1" outlineLevel="1" x14ac:dyDescent="0.3">
      <c r="B106" s="6"/>
      <c r="C106" s="58"/>
      <c r="D106" s="75"/>
      <c r="E106" s="7"/>
      <c r="F106" s="6"/>
      <c r="G106" s="58"/>
      <c r="H106" s="75"/>
    </row>
    <row r="107" spans="2:8" hidden="1" outlineLevel="1" x14ac:dyDescent="0.3">
      <c r="B107" s="6"/>
      <c r="C107" s="58"/>
      <c r="D107" s="75"/>
      <c r="E107" s="7"/>
      <c r="F107" s="6"/>
      <c r="G107" s="58"/>
      <c r="H107" s="75"/>
    </row>
    <row r="108" spans="2:8" hidden="1" outlineLevel="1" x14ac:dyDescent="0.3">
      <c r="B108" s="6"/>
      <c r="C108" s="58"/>
      <c r="D108" s="75"/>
      <c r="E108" s="7"/>
      <c r="F108" s="6"/>
      <c r="G108" s="58"/>
      <c r="H108" s="75"/>
    </row>
    <row r="109" spans="2:8" hidden="1" outlineLevel="1" x14ac:dyDescent="0.3">
      <c r="B109" s="6"/>
      <c r="C109" s="58"/>
      <c r="D109" s="75"/>
      <c r="E109" s="7"/>
      <c r="F109" s="6"/>
      <c r="G109" s="58"/>
      <c r="H109" s="75"/>
    </row>
    <row r="110" spans="2:8" hidden="1" outlineLevel="1" x14ac:dyDescent="0.3">
      <c r="B110" s="6"/>
      <c r="C110" s="58"/>
      <c r="D110" s="75"/>
      <c r="E110" s="7"/>
      <c r="F110" s="6"/>
      <c r="G110" s="58"/>
      <c r="H110" s="75"/>
    </row>
    <row r="111" spans="2:8" hidden="1" outlineLevel="1" x14ac:dyDescent="0.3">
      <c r="B111" s="6"/>
      <c r="C111" s="58"/>
      <c r="D111" s="75"/>
      <c r="E111" s="7"/>
      <c r="F111" s="6"/>
      <c r="G111" s="58"/>
      <c r="H111" s="75"/>
    </row>
    <row r="112" spans="2:8" hidden="1" outlineLevel="1" x14ac:dyDescent="0.3">
      <c r="B112" s="6"/>
      <c r="C112" s="58"/>
      <c r="D112" s="75"/>
      <c r="E112" s="7"/>
      <c r="F112" s="6"/>
      <c r="G112" s="58"/>
      <c r="H112" s="75"/>
    </row>
    <row r="113" spans="2:8" hidden="1" outlineLevel="1" x14ac:dyDescent="0.3">
      <c r="B113" s="6"/>
      <c r="C113" s="58"/>
      <c r="D113" s="75"/>
      <c r="E113" s="7"/>
      <c r="F113" s="6"/>
      <c r="G113" s="58"/>
      <c r="H113" s="75"/>
    </row>
    <row r="114" spans="2:8" hidden="1" outlineLevel="1" x14ac:dyDescent="0.3">
      <c r="B114" s="6"/>
      <c r="C114" s="58"/>
      <c r="D114" s="75"/>
      <c r="E114" s="7"/>
      <c r="F114" s="6"/>
      <c r="G114" s="58"/>
      <c r="H114" s="75"/>
    </row>
    <row r="115" spans="2:8" hidden="1" outlineLevel="1" x14ac:dyDescent="0.3">
      <c r="B115" s="6"/>
      <c r="C115" s="58"/>
      <c r="D115" s="75"/>
      <c r="E115" s="7"/>
      <c r="F115" s="6"/>
      <c r="G115" s="58"/>
      <c r="H115" s="75"/>
    </row>
    <row r="116" spans="2:8" hidden="1" outlineLevel="1" x14ac:dyDescent="0.3">
      <c r="B116" s="6"/>
      <c r="C116" s="58"/>
      <c r="D116" s="75"/>
      <c r="E116" s="7"/>
      <c r="F116" s="6"/>
      <c r="G116" s="58"/>
      <c r="H116" s="75"/>
    </row>
    <row r="117" spans="2:8" hidden="1" outlineLevel="1" x14ac:dyDescent="0.3">
      <c r="B117" s="6"/>
      <c r="C117" s="58"/>
      <c r="D117" s="75"/>
      <c r="E117" s="7"/>
      <c r="F117" s="6"/>
      <c r="G117" s="58"/>
      <c r="H117" s="75"/>
    </row>
    <row r="118" spans="2:8" hidden="1" outlineLevel="1" x14ac:dyDescent="0.3">
      <c r="B118" s="6"/>
      <c r="C118" s="58"/>
      <c r="D118" s="75"/>
      <c r="E118" s="7"/>
      <c r="F118" s="6"/>
      <c r="G118" s="58"/>
      <c r="H118" s="75"/>
    </row>
    <row r="119" spans="2:8" hidden="1" outlineLevel="1" x14ac:dyDescent="0.3">
      <c r="B119" s="6"/>
      <c r="C119" s="58"/>
      <c r="D119" s="75"/>
      <c r="E119" s="7"/>
      <c r="F119" s="6"/>
      <c r="G119" s="58"/>
      <c r="H119" s="75"/>
    </row>
    <row r="120" spans="2:8" hidden="1" outlineLevel="1" x14ac:dyDescent="0.3">
      <c r="B120" s="6"/>
      <c r="C120" s="58"/>
      <c r="D120" s="75"/>
      <c r="E120" s="7"/>
      <c r="F120" s="6"/>
      <c r="G120" s="58"/>
      <c r="H120" s="75"/>
    </row>
    <row r="121" spans="2:8" hidden="1" outlineLevel="1" x14ac:dyDescent="0.3">
      <c r="B121" s="6"/>
      <c r="C121" s="58"/>
      <c r="D121" s="75"/>
      <c r="E121" s="7"/>
      <c r="F121" s="6"/>
      <c r="G121" s="58"/>
      <c r="H121" s="75"/>
    </row>
    <row r="122" spans="2:8" hidden="1" outlineLevel="1" x14ac:dyDescent="0.3">
      <c r="B122" s="6"/>
      <c r="C122" s="58"/>
      <c r="D122" s="75"/>
      <c r="E122" s="7"/>
      <c r="F122" s="6"/>
      <c r="G122" s="58"/>
      <c r="H122" s="75"/>
    </row>
    <row r="123" spans="2:8" hidden="1" outlineLevel="1" x14ac:dyDescent="0.3">
      <c r="B123" s="6"/>
      <c r="C123" s="58"/>
      <c r="D123" s="75"/>
      <c r="E123" s="7"/>
      <c r="F123" s="6"/>
      <c r="G123" s="58"/>
      <c r="H123" s="75"/>
    </row>
    <row r="124" spans="2:8" collapsed="1" x14ac:dyDescent="0.3"/>
  </sheetData>
  <mergeCells count="35">
    <mergeCell ref="B3:D3"/>
    <mergeCell ref="F3:H3"/>
    <mergeCell ref="B34:D34"/>
    <mergeCell ref="F34:H34"/>
    <mergeCell ref="J3:K3"/>
    <mergeCell ref="J34:K34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L34:M34"/>
    <mergeCell ref="N34:O34"/>
    <mergeCell ref="P34:Q34"/>
    <mergeCell ref="R34:S34"/>
    <mergeCell ref="T34:U34"/>
    <mergeCell ref="AF34:AG34"/>
    <mergeCell ref="AH34:AI34"/>
    <mergeCell ref="AJ34:AK34"/>
    <mergeCell ref="AL34:AM34"/>
    <mergeCell ref="V34:W34"/>
    <mergeCell ref="X34:Y34"/>
    <mergeCell ref="Z34:AA34"/>
    <mergeCell ref="AB34:AC34"/>
    <mergeCell ref="AD34:AE34"/>
  </mergeCells>
  <conditionalFormatting sqref="D5:D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{001CC6E5-1151-4761-BE6C-B4DA3C01CD63}</x14:id>
        </ext>
      </extLst>
    </cfRule>
  </conditionalFormatting>
  <conditionalFormatting sqref="H36:H40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{F926C670-B67F-4CFF-9901-14921A7BF607}</x14:id>
        </ext>
      </extLst>
    </cfRule>
  </conditionalFormatting>
  <conditionalFormatting sqref="D36:D4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{70DBDD51-8297-41D7-8B9C-D6EB0CC59B6B}</x14:id>
        </ext>
      </extLst>
    </cfRule>
  </conditionalFormatting>
  <conditionalFormatting sqref="H5:H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{41D11D25-7DAB-473B-8CED-D0B00FC2AF54}</x14:id>
        </ext>
      </extLst>
    </cfRule>
  </conditionalFormatting>
  <dataValidations count="1">
    <dataValidation type="list" allowBlank="1" showInputMessage="1" showErrorMessage="1" sqref="B5:B32 F36:F123 B36:B123 F5:F32" xr:uid="{575BE438-3885-4D9B-ABD8-61E9749A8F1D}">
      <formula1>$N$2:$N$7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1CC6E5-1151-4761-BE6C-B4DA3C01CD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D5:D8</xm:sqref>
        </x14:conditionalFormatting>
        <x14:conditionalFormatting xmlns:xm="http://schemas.microsoft.com/office/excel/2006/main">
          <x14:cfRule type="dataBar" id="{F926C670-B67F-4CFF-9901-14921A7BF6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H36:H40</xm:sqref>
        </x14:conditionalFormatting>
        <x14:conditionalFormatting xmlns:xm="http://schemas.microsoft.com/office/excel/2006/main">
          <x14:cfRule type="dataBar" id="{70DBDD51-8297-41D7-8B9C-D6EB0CC59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D36:D45</xm:sqref>
        </x14:conditionalFormatting>
        <x14:conditionalFormatting xmlns:xm="http://schemas.microsoft.com/office/excel/2006/main">
          <x14:cfRule type="dataBar" id="{41D11D25-7DAB-473B-8CED-D0B00FC2AF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DE5A-01E5-47BC-95C8-2164BC0686E6}">
  <sheetPr codeName="Лист8"/>
  <dimension ref="B1:AP124"/>
  <sheetViews>
    <sheetView showGridLines="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L5" sqref="L5:M13"/>
    </sheetView>
  </sheetViews>
  <sheetFormatPr defaultRowHeight="14.4" outlineLevelRow="1" outlineLevelCol="1" x14ac:dyDescent="0.3"/>
  <cols>
    <col min="2" max="2" width="13" hidden="1" customWidth="1"/>
    <col min="3" max="3" width="42.44140625" style="73" customWidth="1"/>
    <col min="4" max="4" width="12" style="21" customWidth="1"/>
    <col min="5" max="5" width="1.109375" style="4" customWidth="1"/>
    <col min="6" max="6" width="2.5546875" hidden="1" customWidth="1"/>
    <col min="7" max="7" width="41.44140625" style="73" customWidth="1"/>
    <col min="8" max="8" width="10.109375" style="21" customWidth="1"/>
    <col min="9" max="9" width="8.88671875" customWidth="1"/>
    <col min="10" max="13" width="8.88671875" hidden="1" customWidth="1" outlineLevel="1"/>
    <col min="14" max="14" width="10.88671875" hidden="1" customWidth="1" outlineLevel="1"/>
    <col min="15" max="41" width="8.88671875" hidden="1" customWidth="1" outlineLevel="1"/>
    <col min="42" max="42" width="8.88671875" collapsed="1"/>
  </cols>
  <sheetData>
    <row r="1" spans="2:41" ht="21.6" x14ac:dyDescent="0.3">
      <c r="C1" s="56" t="s">
        <v>230</v>
      </c>
      <c r="E1"/>
    </row>
    <row r="2" spans="2:41" x14ac:dyDescent="0.3">
      <c r="E2"/>
    </row>
    <row r="3" spans="2:41" x14ac:dyDescent="0.3">
      <c r="B3" s="90" t="s">
        <v>60</v>
      </c>
      <c r="C3" s="91"/>
      <c r="D3" s="92"/>
      <c r="E3" s="7"/>
      <c r="F3" s="90" t="s">
        <v>61</v>
      </c>
      <c r="G3" s="91"/>
      <c r="H3" s="92"/>
      <c r="J3" s="89" t="s">
        <v>233</v>
      </c>
      <c r="K3" s="89"/>
      <c r="L3" s="89" t="s">
        <v>234</v>
      </c>
      <c r="M3" s="89"/>
      <c r="N3" s="89" t="s">
        <v>235</v>
      </c>
      <c r="O3" s="89"/>
      <c r="P3" s="89" t="s">
        <v>236</v>
      </c>
      <c r="Q3" s="89"/>
      <c r="R3" s="89" t="s">
        <v>237</v>
      </c>
      <c r="S3" s="89"/>
      <c r="T3" s="89" t="s">
        <v>238</v>
      </c>
      <c r="U3" s="89"/>
      <c r="V3" s="89" t="s">
        <v>239</v>
      </c>
      <c r="W3" s="89"/>
      <c r="X3" s="89" t="s">
        <v>240</v>
      </c>
      <c r="Y3" s="89"/>
      <c r="Z3" s="89" t="s">
        <v>241</v>
      </c>
      <c r="AA3" s="89"/>
      <c r="AB3" s="89" t="s">
        <v>242</v>
      </c>
      <c r="AC3" s="89"/>
      <c r="AD3" s="89" t="s">
        <v>243</v>
      </c>
      <c r="AE3" s="89"/>
      <c r="AF3" s="89" t="s">
        <v>244</v>
      </c>
      <c r="AG3" s="89"/>
      <c r="AH3" s="89" t="s">
        <v>218</v>
      </c>
      <c r="AI3" s="89"/>
      <c r="AJ3" s="89"/>
      <c r="AK3" s="89"/>
      <c r="AL3" s="89"/>
      <c r="AM3" s="89"/>
      <c r="AN3" s="89"/>
      <c r="AO3" s="89"/>
    </row>
    <row r="4" spans="2:41" s="8" customFormat="1" x14ac:dyDescent="0.3">
      <c r="B4" s="9" t="s">
        <v>64</v>
      </c>
      <c r="C4" s="57" t="s">
        <v>65</v>
      </c>
      <c r="D4" s="77">
        <f>SUM(D5:D32)</f>
        <v>420</v>
      </c>
      <c r="E4" s="10"/>
      <c r="F4" s="9" t="s">
        <v>64</v>
      </c>
      <c r="G4" s="57" t="s">
        <v>65</v>
      </c>
      <c r="H4" s="77">
        <f>SUM(H5:H32)</f>
        <v>122</v>
      </c>
      <c r="J4" s="61" t="s">
        <v>210</v>
      </c>
      <c r="K4" s="61" t="s">
        <v>211</v>
      </c>
      <c r="L4" s="61" t="s">
        <v>210</v>
      </c>
      <c r="M4" s="61" t="s">
        <v>211</v>
      </c>
      <c r="N4" s="61" t="s">
        <v>210</v>
      </c>
      <c r="O4" s="61" t="s">
        <v>211</v>
      </c>
      <c r="P4" s="61" t="s">
        <v>210</v>
      </c>
      <c r="Q4" s="61" t="s">
        <v>211</v>
      </c>
      <c r="R4" s="61" t="s">
        <v>210</v>
      </c>
      <c r="S4" s="61" t="s">
        <v>211</v>
      </c>
      <c r="T4" s="61" t="s">
        <v>210</v>
      </c>
      <c r="U4" s="61" t="s">
        <v>211</v>
      </c>
      <c r="V4" s="61" t="s">
        <v>210</v>
      </c>
      <c r="W4" s="61" t="s">
        <v>211</v>
      </c>
      <c r="X4" s="61" t="s">
        <v>210</v>
      </c>
      <c r="Y4" s="61" t="s">
        <v>211</v>
      </c>
      <c r="Z4" s="61" t="s">
        <v>210</v>
      </c>
      <c r="AA4" s="61" t="s">
        <v>211</v>
      </c>
      <c r="AB4" s="61" t="s">
        <v>210</v>
      </c>
      <c r="AC4" s="61" t="s">
        <v>211</v>
      </c>
      <c r="AD4" s="61" t="s">
        <v>210</v>
      </c>
      <c r="AE4" s="61" t="s">
        <v>211</v>
      </c>
      <c r="AF4" s="61" t="s">
        <v>210</v>
      </c>
      <c r="AG4" s="61" t="s">
        <v>211</v>
      </c>
      <c r="AH4" s="61" t="s">
        <v>210</v>
      </c>
      <c r="AI4" s="61" t="s">
        <v>211</v>
      </c>
      <c r="AJ4" s="61" t="s">
        <v>210</v>
      </c>
      <c r="AK4" s="61" t="s">
        <v>211</v>
      </c>
      <c r="AL4" s="61" t="s">
        <v>210</v>
      </c>
      <c r="AM4" s="61" t="s">
        <v>211</v>
      </c>
      <c r="AN4" s="61" t="s">
        <v>210</v>
      </c>
      <c r="AO4" s="61" t="s">
        <v>211</v>
      </c>
    </row>
    <row r="5" spans="2:41" ht="28.8" x14ac:dyDescent="0.3">
      <c r="B5" s="6"/>
      <c r="C5" s="58" t="s">
        <v>194</v>
      </c>
      <c r="D5" s="75">
        <f>J5+L5+N5+P5+R5+T5+V5+X5+Z5+AB5+AD5+AF5+AH5+AJ5+AL5+AN5</f>
        <v>40</v>
      </c>
      <c r="E5" s="7"/>
      <c r="F5" s="6"/>
      <c r="G5" s="58" t="s">
        <v>231</v>
      </c>
      <c r="H5" s="75">
        <f>K5+M5+O5+Q5+S5+U5+W5+Y5+AA5+AC5+AE5+AG5+AI5+AK5+AM5+AO5</f>
        <v>39</v>
      </c>
      <c r="J5" s="62">
        <v>4</v>
      </c>
      <c r="K5" s="62">
        <v>3</v>
      </c>
      <c r="L5" s="62">
        <v>2</v>
      </c>
      <c r="M5" s="62">
        <v>5</v>
      </c>
      <c r="N5" s="62">
        <v>4</v>
      </c>
      <c r="O5" s="62">
        <v>4</v>
      </c>
      <c r="P5" s="62">
        <v>5</v>
      </c>
      <c r="Q5" s="62">
        <v>3</v>
      </c>
      <c r="R5" s="62">
        <v>4</v>
      </c>
      <c r="S5" s="62">
        <v>3</v>
      </c>
      <c r="T5" s="62">
        <v>2</v>
      </c>
      <c r="U5" s="62">
        <v>5</v>
      </c>
      <c r="V5" s="62">
        <v>2</v>
      </c>
      <c r="W5" s="62">
        <v>3</v>
      </c>
      <c r="X5" s="62">
        <v>1</v>
      </c>
      <c r="Y5" s="62">
        <v>2</v>
      </c>
      <c r="Z5" s="62">
        <v>2</v>
      </c>
      <c r="AA5" s="62">
        <v>1</v>
      </c>
      <c r="AB5" s="62">
        <v>5</v>
      </c>
      <c r="AC5" s="62">
        <v>3</v>
      </c>
      <c r="AD5" s="58">
        <v>4</v>
      </c>
      <c r="AE5" s="58">
        <v>3</v>
      </c>
      <c r="AF5" s="62">
        <v>3</v>
      </c>
      <c r="AG5" s="62">
        <v>2</v>
      </c>
      <c r="AH5" s="62">
        <v>2</v>
      </c>
      <c r="AI5" s="62">
        <v>2</v>
      </c>
      <c r="AJ5" s="62"/>
      <c r="AK5" s="62"/>
      <c r="AL5" s="62"/>
      <c r="AM5" s="62"/>
      <c r="AN5" s="62"/>
      <c r="AO5" s="62"/>
    </row>
    <row r="6" spans="2:41" ht="43.2" x14ac:dyDescent="0.3">
      <c r="B6" s="6"/>
      <c r="C6" s="58" t="s">
        <v>110</v>
      </c>
      <c r="D6" s="75">
        <f t="shared" ref="D6:D12" si="0">J6+L6+N6+P6+R6+T6+V6+X6+Z6+AB6+AD6+AF6+AH6+AJ6+AL6+AN6</f>
        <v>59</v>
      </c>
      <c r="E6" s="7"/>
      <c r="F6" s="6"/>
      <c r="G6" s="58" t="s">
        <v>204</v>
      </c>
      <c r="H6" s="75">
        <f t="shared" ref="H6:H7" si="1">K6+M6+O6+Q6+S6+U6+W6+Y6+AA6+AC6+AE6+AG6+AI6+AK6+AM6+AO6</f>
        <v>44</v>
      </c>
      <c r="J6" s="62">
        <v>5</v>
      </c>
      <c r="K6" s="62">
        <v>4</v>
      </c>
      <c r="L6" s="62">
        <v>5</v>
      </c>
      <c r="M6" s="62">
        <v>2</v>
      </c>
      <c r="N6" s="62">
        <v>5</v>
      </c>
      <c r="O6" s="62">
        <v>4</v>
      </c>
      <c r="P6" s="62">
        <v>5</v>
      </c>
      <c r="Q6" s="62">
        <v>4</v>
      </c>
      <c r="R6" s="62">
        <v>5</v>
      </c>
      <c r="S6" s="62">
        <v>5</v>
      </c>
      <c r="T6" s="62">
        <v>3</v>
      </c>
      <c r="U6" s="62">
        <v>4</v>
      </c>
      <c r="V6" s="62">
        <v>4</v>
      </c>
      <c r="W6" s="62">
        <v>4</v>
      </c>
      <c r="X6" s="62">
        <v>4</v>
      </c>
      <c r="Y6" s="62">
        <v>3</v>
      </c>
      <c r="Z6" s="62">
        <v>5</v>
      </c>
      <c r="AA6" s="62">
        <v>1</v>
      </c>
      <c r="AB6" s="62">
        <v>5</v>
      </c>
      <c r="AC6" s="62">
        <v>3</v>
      </c>
      <c r="AD6" s="58">
        <v>5</v>
      </c>
      <c r="AE6" s="58">
        <v>2</v>
      </c>
      <c r="AF6" s="62">
        <v>3</v>
      </c>
      <c r="AG6" s="62">
        <v>3</v>
      </c>
      <c r="AH6" s="62">
        <v>5</v>
      </c>
      <c r="AI6" s="62">
        <v>5</v>
      </c>
      <c r="AJ6" s="62"/>
      <c r="AK6" s="62"/>
      <c r="AL6" s="62"/>
      <c r="AM6" s="62"/>
      <c r="AN6" s="62"/>
      <c r="AO6" s="62"/>
    </row>
    <row r="7" spans="2:41" ht="28.8" x14ac:dyDescent="0.3">
      <c r="B7" s="6"/>
      <c r="C7" s="58" t="s">
        <v>115</v>
      </c>
      <c r="D7" s="75">
        <f t="shared" si="0"/>
        <v>58</v>
      </c>
      <c r="E7" s="7"/>
      <c r="F7" s="6"/>
      <c r="G7" s="58" t="s">
        <v>207</v>
      </c>
      <c r="H7" s="75">
        <f t="shared" si="1"/>
        <v>39</v>
      </c>
      <c r="J7" s="62">
        <v>5</v>
      </c>
      <c r="K7" s="62">
        <v>3</v>
      </c>
      <c r="L7" s="62">
        <v>5</v>
      </c>
      <c r="M7" s="62">
        <v>3</v>
      </c>
      <c r="N7" s="62">
        <v>5</v>
      </c>
      <c r="O7" s="62">
        <v>3</v>
      </c>
      <c r="P7" s="62">
        <v>5</v>
      </c>
      <c r="Q7" s="62">
        <v>4</v>
      </c>
      <c r="R7" s="62">
        <v>5</v>
      </c>
      <c r="S7" s="62">
        <v>4</v>
      </c>
      <c r="T7" s="62">
        <v>4</v>
      </c>
      <c r="U7" s="62">
        <v>3</v>
      </c>
      <c r="V7" s="62">
        <v>4</v>
      </c>
      <c r="W7" s="62">
        <v>4</v>
      </c>
      <c r="X7" s="62">
        <v>3</v>
      </c>
      <c r="Y7" s="62">
        <v>3</v>
      </c>
      <c r="Z7" s="62">
        <v>5</v>
      </c>
      <c r="AA7" s="62">
        <v>1</v>
      </c>
      <c r="AB7" s="62">
        <v>5</v>
      </c>
      <c r="AC7" s="62">
        <v>3</v>
      </c>
      <c r="AD7" s="58">
        <v>5</v>
      </c>
      <c r="AE7" s="58">
        <v>3</v>
      </c>
      <c r="AF7" s="62">
        <v>4</v>
      </c>
      <c r="AG7" s="62">
        <v>2</v>
      </c>
      <c r="AH7" s="62">
        <v>3</v>
      </c>
      <c r="AI7" s="62">
        <v>3</v>
      </c>
      <c r="AJ7" s="62"/>
      <c r="AK7" s="62"/>
      <c r="AL7" s="62"/>
      <c r="AM7" s="62"/>
      <c r="AN7" s="62"/>
      <c r="AO7" s="62"/>
    </row>
    <row r="8" spans="2:41" x14ac:dyDescent="0.3">
      <c r="B8" s="6"/>
      <c r="C8" s="58" t="s">
        <v>195</v>
      </c>
      <c r="D8" s="75">
        <f t="shared" si="0"/>
        <v>51</v>
      </c>
      <c r="E8" s="7"/>
      <c r="F8" s="6"/>
      <c r="G8" s="58"/>
      <c r="H8" s="75"/>
      <c r="J8" s="62">
        <v>4</v>
      </c>
      <c r="K8" s="62"/>
      <c r="L8" s="62">
        <v>3</v>
      </c>
      <c r="M8" s="62"/>
      <c r="N8" s="62">
        <v>5</v>
      </c>
      <c r="O8" s="62"/>
      <c r="P8" s="62">
        <v>4</v>
      </c>
      <c r="Q8" s="62"/>
      <c r="R8" s="62">
        <v>4</v>
      </c>
      <c r="S8" s="62"/>
      <c r="T8" s="62">
        <v>4</v>
      </c>
      <c r="U8" s="62"/>
      <c r="V8" s="62">
        <v>3</v>
      </c>
      <c r="W8" s="62"/>
      <c r="X8" s="62">
        <v>2</v>
      </c>
      <c r="Y8" s="62"/>
      <c r="Z8" s="62">
        <v>5</v>
      </c>
      <c r="AA8" s="62"/>
      <c r="AB8" s="62">
        <v>5</v>
      </c>
      <c r="AC8" s="62"/>
      <c r="AD8" s="58">
        <v>5</v>
      </c>
      <c r="AE8" s="58"/>
      <c r="AF8" s="62">
        <v>4</v>
      </c>
      <c r="AG8" s="62"/>
      <c r="AH8" s="62">
        <v>3</v>
      </c>
      <c r="AI8" s="62"/>
      <c r="AJ8" s="62"/>
      <c r="AK8" s="62"/>
      <c r="AL8" s="62"/>
      <c r="AM8" s="62"/>
      <c r="AN8" s="62"/>
      <c r="AO8" s="62"/>
    </row>
    <row r="9" spans="2:41" ht="28.8" x14ac:dyDescent="0.3">
      <c r="B9" s="6"/>
      <c r="C9" s="58" t="s">
        <v>198</v>
      </c>
      <c r="D9" s="75">
        <f t="shared" si="0"/>
        <v>54</v>
      </c>
      <c r="E9" s="7"/>
      <c r="F9" s="6"/>
      <c r="G9" s="58"/>
      <c r="H9" s="75"/>
      <c r="J9" s="62">
        <v>5</v>
      </c>
      <c r="K9" s="62"/>
      <c r="L9" s="62">
        <v>5</v>
      </c>
      <c r="M9" s="62"/>
      <c r="N9" s="62">
        <v>4</v>
      </c>
      <c r="O9" s="62"/>
      <c r="P9" s="62">
        <v>5</v>
      </c>
      <c r="Q9" s="62"/>
      <c r="R9" s="62">
        <v>5</v>
      </c>
      <c r="S9" s="62"/>
      <c r="T9" s="62">
        <v>2</v>
      </c>
      <c r="U9" s="62"/>
      <c r="V9" s="62">
        <v>3</v>
      </c>
      <c r="W9" s="62"/>
      <c r="X9" s="62">
        <v>2</v>
      </c>
      <c r="Y9" s="62"/>
      <c r="Z9" s="62">
        <v>5</v>
      </c>
      <c r="AA9" s="62"/>
      <c r="AB9" s="62">
        <v>5</v>
      </c>
      <c r="AC9" s="62"/>
      <c r="AD9" s="58">
        <v>3</v>
      </c>
      <c r="AE9" s="58"/>
      <c r="AF9" s="62">
        <v>5</v>
      </c>
      <c r="AG9" s="62"/>
      <c r="AH9" s="62">
        <v>5</v>
      </c>
      <c r="AI9" s="62"/>
      <c r="AJ9" s="62"/>
      <c r="AK9" s="62"/>
      <c r="AL9" s="62"/>
      <c r="AM9" s="62"/>
      <c r="AN9" s="62"/>
      <c r="AO9" s="62"/>
    </row>
    <row r="10" spans="2:41" x14ac:dyDescent="0.3">
      <c r="B10" s="6"/>
      <c r="C10" s="58" t="s">
        <v>196</v>
      </c>
      <c r="D10" s="75">
        <f t="shared" si="0"/>
        <v>47</v>
      </c>
      <c r="E10" s="7"/>
      <c r="F10" s="6"/>
      <c r="G10" s="58"/>
      <c r="H10" s="75"/>
      <c r="J10" s="62">
        <v>4</v>
      </c>
      <c r="K10" s="62"/>
      <c r="L10" s="62">
        <v>2</v>
      </c>
      <c r="M10" s="62"/>
      <c r="N10" s="62">
        <v>4</v>
      </c>
      <c r="O10" s="62"/>
      <c r="P10" s="62">
        <v>4</v>
      </c>
      <c r="Q10" s="62"/>
      <c r="R10" s="62">
        <v>4</v>
      </c>
      <c r="S10" s="62"/>
      <c r="T10" s="62">
        <v>3</v>
      </c>
      <c r="U10" s="62"/>
      <c r="V10" s="62">
        <v>4</v>
      </c>
      <c r="W10" s="62"/>
      <c r="X10" s="62">
        <v>2</v>
      </c>
      <c r="Y10" s="62"/>
      <c r="Z10" s="62">
        <v>5</v>
      </c>
      <c r="AA10" s="62"/>
      <c r="AB10" s="62">
        <v>5</v>
      </c>
      <c r="AC10" s="62"/>
      <c r="AD10" s="58">
        <v>4</v>
      </c>
      <c r="AE10" s="58"/>
      <c r="AF10" s="62">
        <v>3</v>
      </c>
      <c r="AG10" s="62"/>
      <c r="AH10" s="62">
        <v>3</v>
      </c>
      <c r="AI10" s="62"/>
      <c r="AJ10" s="62"/>
      <c r="AK10" s="62"/>
      <c r="AL10" s="62"/>
      <c r="AM10" s="62"/>
      <c r="AN10" s="62"/>
      <c r="AO10" s="62"/>
    </row>
    <row r="11" spans="2:41" x14ac:dyDescent="0.3">
      <c r="B11" s="6"/>
      <c r="C11" s="58" t="s">
        <v>197</v>
      </c>
      <c r="D11" s="75">
        <f t="shared" si="0"/>
        <v>57</v>
      </c>
      <c r="E11" s="7"/>
      <c r="F11" s="6"/>
      <c r="G11" s="58"/>
      <c r="H11" s="75"/>
      <c r="J11" s="62">
        <v>4</v>
      </c>
      <c r="K11" s="62"/>
      <c r="L11" s="62">
        <v>5</v>
      </c>
      <c r="M11" s="62"/>
      <c r="N11" s="62">
        <v>4</v>
      </c>
      <c r="O11" s="62"/>
      <c r="P11" s="62">
        <v>5</v>
      </c>
      <c r="Q11" s="62"/>
      <c r="R11" s="62">
        <v>5</v>
      </c>
      <c r="S11" s="62"/>
      <c r="T11" s="62">
        <v>3</v>
      </c>
      <c r="U11" s="62"/>
      <c r="V11" s="62">
        <v>5</v>
      </c>
      <c r="W11" s="62"/>
      <c r="X11" s="62">
        <v>4</v>
      </c>
      <c r="Y11" s="62"/>
      <c r="Z11" s="62">
        <v>5</v>
      </c>
      <c r="AA11" s="62"/>
      <c r="AB11" s="62">
        <v>5</v>
      </c>
      <c r="AC11" s="62"/>
      <c r="AD11" s="58">
        <v>4</v>
      </c>
      <c r="AE11" s="58"/>
      <c r="AF11" s="62">
        <v>3</v>
      </c>
      <c r="AG11" s="62"/>
      <c r="AH11" s="62">
        <v>5</v>
      </c>
      <c r="AI11" s="62"/>
      <c r="AJ11" s="62"/>
      <c r="AK11" s="62"/>
      <c r="AL11" s="62"/>
      <c r="AM11" s="62"/>
      <c r="AN11" s="62"/>
      <c r="AO11" s="62"/>
    </row>
    <row r="12" spans="2:41" ht="28.8" x14ac:dyDescent="0.3">
      <c r="B12" s="6"/>
      <c r="C12" s="58" t="s">
        <v>199</v>
      </c>
      <c r="D12" s="75">
        <f t="shared" si="0"/>
        <v>54</v>
      </c>
      <c r="E12" s="7"/>
      <c r="F12" s="6"/>
      <c r="G12" s="58"/>
      <c r="H12" s="75"/>
      <c r="J12" s="62">
        <v>5</v>
      </c>
      <c r="K12" s="62"/>
      <c r="L12" s="62">
        <v>5</v>
      </c>
      <c r="M12" s="62"/>
      <c r="N12" s="62">
        <v>5</v>
      </c>
      <c r="O12" s="62"/>
      <c r="P12" s="62">
        <v>5</v>
      </c>
      <c r="Q12" s="62"/>
      <c r="R12" s="62">
        <v>3</v>
      </c>
      <c r="S12" s="62"/>
      <c r="T12" s="62">
        <v>1</v>
      </c>
      <c r="U12" s="62"/>
      <c r="V12" s="62">
        <v>5</v>
      </c>
      <c r="W12" s="62"/>
      <c r="X12" s="62">
        <v>2</v>
      </c>
      <c r="Y12" s="62"/>
      <c r="Z12" s="62">
        <v>5</v>
      </c>
      <c r="AA12" s="62"/>
      <c r="AB12" s="62">
        <v>5</v>
      </c>
      <c r="AC12" s="62"/>
      <c r="AD12" s="58">
        <v>4</v>
      </c>
      <c r="AE12" s="58"/>
      <c r="AF12" s="62">
        <v>4</v>
      </c>
      <c r="AG12" s="62"/>
      <c r="AH12" s="62">
        <v>5</v>
      </c>
      <c r="AI12" s="62"/>
      <c r="AJ12" s="62"/>
      <c r="AK12" s="62"/>
      <c r="AL12" s="62"/>
      <c r="AM12" s="62"/>
      <c r="AN12" s="62"/>
      <c r="AO12" s="62"/>
    </row>
    <row r="13" spans="2:41" x14ac:dyDescent="0.3">
      <c r="B13" s="6"/>
      <c r="C13" s="58"/>
      <c r="D13" s="75"/>
      <c r="E13" s="7"/>
      <c r="F13" s="6"/>
      <c r="G13" s="58"/>
      <c r="H13" s="75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2:41" hidden="1" outlineLevel="1" x14ac:dyDescent="0.3">
      <c r="B14" s="6"/>
      <c r="C14" s="58"/>
      <c r="D14" s="75"/>
      <c r="E14" s="7"/>
      <c r="F14" s="6"/>
      <c r="G14" s="58"/>
      <c r="H14" s="75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2:41" hidden="1" outlineLevel="1" x14ac:dyDescent="0.3">
      <c r="B15" s="6"/>
      <c r="C15" s="58"/>
      <c r="D15" s="75"/>
      <c r="E15" s="7"/>
      <c r="F15" s="6"/>
      <c r="G15" s="58"/>
      <c r="H15" s="75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</row>
    <row r="16" spans="2:41" hidden="1" outlineLevel="1" x14ac:dyDescent="0.3">
      <c r="B16" s="6"/>
      <c r="C16" s="58"/>
      <c r="D16" s="75"/>
      <c r="E16" s="7"/>
      <c r="F16" s="6"/>
      <c r="G16" s="58"/>
      <c r="H16" s="75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</row>
    <row r="17" spans="2:41" hidden="1" outlineLevel="1" x14ac:dyDescent="0.3">
      <c r="B17" s="6"/>
      <c r="C17" s="58"/>
      <c r="D17" s="75"/>
      <c r="E17" s="7"/>
      <c r="F17" s="6"/>
      <c r="G17" s="58"/>
      <c r="H17" s="75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2:41" hidden="1" outlineLevel="1" x14ac:dyDescent="0.3">
      <c r="B18" s="6"/>
      <c r="C18" s="58"/>
      <c r="D18" s="75"/>
      <c r="E18" s="7"/>
      <c r="F18" s="6"/>
      <c r="G18" s="58"/>
      <c r="H18" s="75"/>
    </row>
    <row r="19" spans="2:41" hidden="1" outlineLevel="1" x14ac:dyDescent="0.3">
      <c r="B19" s="6"/>
      <c r="C19" s="58"/>
      <c r="D19" s="75"/>
      <c r="E19" s="7"/>
      <c r="F19" s="6"/>
      <c r="G19" s="58"/>
      <c r="H19" s="75"/>
    </row>
    <row r="20" spans="2:41" hidden="1" outlineLevel="1" x14ac:dyDescent="0.3">
      <c r="B20" s="6"/>
      <c r="C20" s="58"/>
      <c r="D20" s="75"/>
      <c r="E20" s="7"/>
      <c r="F20" s="6"/>
      <c r="G20" s="58"/>
      <c r="H20" s="75"/>
    </row>
    <row r="21" spans="2:41" hidden="1" outlineLevel="1" x14ac:dyDescent="0.3">
      <c r="B21" s="6"/>
      <c r="C21" s="58"/>
      <c r="D21" s="75"/>
      <c r="E21" s="7"/>
      <c r="F21" s="6"/>
      <c r="G21" s="58"/>
      <c r="H21" s="75"/>
    </row>
    <row r="22" spans="2:41" hidden="1" outlineLevel="1" x14ac:dyDescent="0.3">
      <c r="B22" s="6"/>
      <c r="C22" s="58"/>
      <c r="D22" s="75"/>
      <c r="E22" s="7"/>
      <c r="F22" s="6"/>
      <c r="G22" s="58"/>
      <c r="H22" s="75"/>
    </row>
    <row r="23" spans="2:41" hidden="1" outlineLevel="1" x14ac:dyDescent="0.3">
      <c r="B23" s="6"/>
      <c r="C23" s="58"/>
      <c r="D23" s="75"/>
      <c r="E23" s="7"/>
      <c r="F23" s="6"/>
      <c r="G23" s="58"/>
      <c r="H23" s="75"/>
    </row>
    <row r="24" spans="2:41" hidden="1" outlineLevel="1" x14ac:dyDescent="0.3">
      <c r="B24" s="6"/>
      <c r="C24" s="58"/>
      <c r="D24" s="75"/>
      <c r="E24" s="7"/>
      <c r="F24" s="6"/>
      <c r="G24" s="58"/>
      <c r="H24" s="75"/>
    </row>
    <row r="25" spans="2:41" hidden="1" outlineLevel="1" x14ac:dyDescent="0.3">
      <c r="B25" s="6"/>
      <c r="C25" s="58"/>
      <c r="D25" s="75"/>
      <c r="E25" s="7"/>
      <c r="F25" s="6"/>
      <c r="G25" s="58"/>
      <c r="H25" s="75"/>
    </row>
    <row r="26" spans="2:41" hidden="1" outlineLevel="1" x14ac:dyDescent="0.3">
      <c r="B26" s="6"/>
      <c r="C26" s="58"/>
      <c r="D26" s="75"/>
      <c r="E26" s="7"/>
      <c r="F26" s="6"/>
      <c r="G26" s="58"/>
      <c r="H26" s="75"/>
    </row>
    <row r="27" spans="2:41" hidden="1" outlineLevel="1" x14ac:dyDescent="0.3">
      <c r="B27" s="6"/>
      <c r="C27" s="58"/>
      <c r="D27" s="75"/>
      <c r="E27" s="7"/>
      <c r="F27" s="6"/>
      <c r="G27" s="58"/>
      <c r="H27" s="75"/>
    </row>
    <row r="28" spans="2:41" hidden="1" outlineLevel="1" x14ac:dyDescent="0.3">
      <c r="B28" s="6"/>
      <c r="C28" s="58"/>
      <c r="D28" s="75"/>
      <c r="E28" s="7"/>
      <c r="F28" s="6"/>
      <c r="G28" s="58"/>
      <c r="H28" s="75"/>
    </row>
    <row r="29" spans="2:41" hidden="1" outlineLevel="1" x14ac:dyDescent="0.3">
      <c r="B29" s="6"/>
      <c r="C29" s="58"/>
      <c r="D29" s="75"/>
      <c r="E29" s="7"/>
      <c r="F29" s="6"/>
      <c r="G29" s="58"/>
      <c r="H29" s="75"/>
    </row>
    <row r="30" spans="2:41" hidden="1" outlineLevel="1" x14ac:dyDescent="0.3">
      <c r="B30" s="6"/>
      <c r="C30" s="58"/>
      <c r="D30" s="75"/>
      <c r="E30" s="7"/>
      <c r="F30" s="6"/>
      <c r="G30" s="58"/>
      <c r="H30" s="75"/>
    </row>
    <row r="31" spans="2:41" hidden="1" outlineLevel="1" x14ac:dyDescent="0.3">
      <c r="B31" s="6"/>
      <c r="C31" s="58"/>
      <c r="D31" s="75"/>
      <c r="E31" s="7"/>
      <c r="F31" s="6"/>
      <c r="G31" s="58"/>
      <c r="H31" s="75"/>
    </row>
    <row r="32" spans="2:41" collapsed="1" x14ac:dyDescent="0.3">
      <c r="B32" s="6"/>
      <c r="C32" s="58"/>
      <c r="D32" s="75"/>
      <c r="E32" s="7"/>
      <c r="F32" s="6"/>
      <c r="G32" s="58"/>
      <c r="H32" s="75"/>
    </row>
    <row r="33" spans="2:39" s="5" customFormat="1" x14ac:dyDescent="0.3">
      <c r="B33" s="7"/>
      <c r="C33" s="59"/>
      <c r="D33" s="76"/>
      <c r="E33" s="7"/>
      <c r="F33" s="7"/>
      <c r="G33" s="59"/>
      <c r="H33" s="76"/>
    </row>
    <row r="34" spans="2:39" x14ac:dyDescent="0.3">
      <c r="B34" s="90" t="s">
        <v>62</v>
      </c>
      <c r="C34" s="91"/>
      <c r="D34" s="92"/>
      <c r="E34" s="7"/>
      <c r="F34" s="90" t="s">
        <v>63</v>
      </c>
      <c r="G34" s="91"/>
      <c r="H34" s="92"/>
      <c r="J34" s="89" t="s">
        <v>233</v>
      </c>
      <c r="K34" s="89"/>
      <c r="L34" s="89" t="s">
        <v>234</v>
      </c>
      <c r="M34" s="89"/>
      <c r="N34" s="89" t="s">
        <v>235</v>
      </c>
      <c r="O34" s="89"/>
      <c r="P34" s="89" t="s">
        <v>236</v>
      </c>
      <c r="Q34" s="89"/>
      <c r="R34" s="89" t="s">
        <v>237</v>
      </c>
      <c r="S34" s="89"/>
      <c r="T34" s="89" t="s">
        <v>238</v>
      </c>
      <c r="U34" s="89"/>
      <c r="V34" s="89" t="s">
        <v>239</v>
      </c>
      <c r="W34" s="89"/>
      <c r="X34" s="89" t="s">
        <v>240</v>
      </c>
      <c r="Y34" s="89"/>
      <c r="Z34" s="89" t="s">
        <v>241</v>
      </c>
      <c r="AA34" s="89"/>
      <c r="AB34" s="89" t="s">
        <v>242</v>
      </c>
      <c r="AC34" s="89"/>
      <c r="AD34" s="89" t="s">
        <v>243</v>
      </c>
      <c r="AE34" s="89"/>
      <c r="AF34" s="89" t="s">
        <v>244</v>
      </c>
      <c r="AG34" s="89"/>
      <c r="AH34" s="89" t="s">
        <v>218</v>
      </c>
      <c r="AI34" s="89"/>
      <c r="AJ34" s="89"/>
      <c r="AK34" s="89"/>
      <c r="AL34" s="89"/>
      <c r="AM34" s="89"/>
    </row>
    <row r="35" spans="2:39" s="8" customFormat="1" x14ac:dyDescent="0.3">
      <c r="B35" s="9" t="s">
        <v>64</v>
      </c>
      <c r="C35" s="57" t="s">
        <v>65</v>
      </c>
      <c r="D35" s="77">
        <f>SUM(D36:D63)</f>
        <v>149</v>
      </c>
      <c r="E35" s="10"/>
      <c r="F35" s="9" t="s">
        <v>64</v>
      </c>
      <c r="G35" s="57" t="s">
        <v>65</v>
      </c>
      <c r="H35" s="77">
        <f>SUM(H36:H63)</f>
        <v>237</v>
      </c>
      <c r="J35" s="61" t="s">
        <v>212</v>
      </c>
      <c r="K35" s="61" t="s">
        <v>213</v>
      </c>
      <c r="L35" s="61" t="s">
        <v>212</v>
      </c>
      <c r="M35" s="61" t="s">
        <v>213</v>
      </c>
      <c r="N35" s="61" t="s">
        <v>212</v>
      </c>
      <c r="O35" s="61" t="s">
        <v>213</v>
      </c>
      <c r="P35" s="61" t="s">
        <v>212</v>
      </c>
      <c r="Q35" s="61" t="s">
        <v>213</v>
      </c>
      <c r="R35" s="61" t="s">
        <v>212</v>
      </c>
      <c r="S35" s="61" t="s">
        <v>213</v>
      </c>
      <c r="T35" s="61" t="s">
        <v>212</v>
      </c>
      <c r="U35" s="61" t="s">
        <v>213</v>
      </c>
      <c r="V35" s="61" t="s">
        <v>212</v>
      </c>
      <c r="W35" s="61" t="s">
        <v>213</v>
      </c>
      <c r="X35" s="61" t="s">
        <v>212</v>
      </c>
      <c r="Y35" s="61" t="s">
        <v>213</v>
      </c>
      <c r="Z35" s="61" t="s">
        <v>212</v>
      </c>
      <c r="AA35" s="61" t="s">
        <v>213</v>
      </c>
      <c r="AB35" s="61" t="s">
        <v>212</v>
      </c>
      <c r="AC35" s="61" t="s">
        <v>213</v>
      </c>
      <c r="AD35" s="61" t="s">
        <v>212</v>
      </c>
      <c r="AE35" s="61" t="s">
        <v>213</v>
      </c>
      <c r="AF35" s="61" t="s">
        <v>212</v>
      </c>
      <c r="AG35" s="61" t="s">
        <v>213</v>
      </c>
      <c r="AH35" s="61" t="s">
        <v>212</v>
      </c>
      <c r="AI35" s="61" t="s">
        <v>213</v>
      </c>
      <c r="AJ35" s="61" t="s">
        <v>212</v>
      </c>
      <c r="AK35" s="61" t="s">
        <v>213</v>
      </c>
      <c r="AL35" s="61" t="s">
        <v>212</v>
      </c>
      <c r="AM35" s="61" t="s">
        <v>213</v>
      </c>
    </row>
    <row r="36" spans="2:39" x14ac:dyDescent="0.3">
      <c r="B36" s="6"/>
      <c r="C36" s="58" t="s">
        <v>200</v>
      </c>
      <c r="D36" s="75">
        <f>J36+L36+N36+P36+R36+T36+V36+X36+Z36+AB36+AD36+AF36+AH36+AJ36+AL36+AN36</f>
        <v>53</v>
      </c>
      <c r="E36" s="7"/>
      <c r="F36" s="6"/>
      <c r="G36" s="58" t="s">
        <v>232</v>
      </c>
      <c r="H36" s="75">
        <f>K36+M36+O36+Q36+S36+U36+W36+Y36+AA36+AC36+AE36+AG36+AI36+AK36+AM36+AO36</f>
        <v>41</v>
      </c>
      <c r="J36" s="2">
        <v>4</v>
      </c>
      <c r="K36" s="2">
        <v>3</v>
      </c>
      <c r="L36" s="2">
        <v>5</v>
      </c>
      <c r="M36" s="2">
        <v>3</v>
      </c>
      <c r="N36" s="2">
        <v>5</v>
      </c>
      <c r="O36" s="2">
        <v>5</v>
      </c>
      <c r="P36" s="2">
        <v>5</v>
      </c>
      <c r="Q36" s="2">
        <v>3</v>
      </c>
      <c r="R36" s="2">
        <v>5</v>
      </c>
      <c r="S36" s="2">
        <v>5</v>
      </c>
      <c r="T36" s="2">
        <v>2</v>
      </c>
      <c r="U36" s="2">
        <v>5</v>
      </c>
      <c r="V36" s="2">
        <v>3</v>
      </c>
      <c r="W36" s="2">
        <v>3</v>
      </c>
      <c r="X36" s="2">
        <v>5</v>
      </c>
      <c r="Y36" s="2">
        <v>3</v>
      </c>
      <c r="Z36" s="2">
        <v>5</v>
      </c>
      <c r="AA36" s="2">
        <v>1</v>
      </c>
      <c r="AB36" s="2">
        <v>5</v>
      </c>
      <c r="AC36" s="2">
        <v>3</v>
      </c>
      <c r="AD36" s="58">
        <v>4</v>
      </c>
      <c r="AE36" s="58">
        <v>3</v>
      </c>
      <c r="AF36" s="2">
        <v>2</v>
      </c>
      <c r="AG36" s="2">
        <v>3</v>
      </c>
      <c r="AH36" s="2">
        <v>3</v>
      </c>
      <c r="AI36" s="2">
        <v>1</v>
      </c>
      <c r="AJ36" s="2"/>
      <c r="AK36" s="2"/>
      <c r="AL36" s="2"/>
      <c r="AM36" s="2"/>
    </row>
    <row r="37" spans="2:39" ht="43.2" x14ac:dyDescent="0.3">
      <c r="B37" s="6"/>
      <c r="C37" s="58" t="s">
        <v>201</v>
      </c>
      <c r="D37" s="75">
        <f t="shared" ref="D37:D38" si="2">J37+L37+N37+P37+R37+T37+V37+X37+Z37+AB37+AD37+AF37+AH37+AJ37+AL37+AN37</f>
        <v>48</v>
      </c>
      <c r="E37" s="7"/>
      <c r="F37" s="6"/>
      <c r="G37" s="58" t="s">
        <v>202</v>
      </c>
      <c r="H37" s="75">
        <f t="shared" ref="H37:H40" si="3">K37+M37+O37+Q37+S37+U37+W37+Y37+AA37+AC37+AE37+AG37+AI37+AK37+AM37+AO37</f>
        <v>48</v>
      </c>
      <c r="J37" s="2">
        <v>3</v>
      </c>
      <c r="K37" s="2">
        <v>3</v>
      </c>
      <c r="L37" s="2">
        <v>5</v>
      </c>
      <c r="M37" s="2">
        <v>5</v>
      </c>
      <c r="N37" s="2">
        <v>5</v>
      </c>
      <c r="O37" s="2">
        <v>5</v>
      </c>
      <c r="P37" s="2">
        <v>5</v>
      </c>
      <c r="Q37" s="2">
        <v>3</v>
      </c>
      <c r="R37" s="2">
        <v>3</v>
      </c>
      <c r="S37" s="2">
        <v>3</v>
      </c>
      <c r="T37" s="2">
        <v>1</v>
      </c>
      <c r="U37" s="2">
        <v>4</v>
      </c>
      <c r="V37" s="2">
        <v>4</v>
      </c>
      <c r="W37" s="2">
        <v>4</v>
      </c>
      <c r="X37" s="2">
        <v>2</v>
      </c>
      <c r="Y37" s="2">
        <v>2</v>
      </c>
      <c r="Z37" s="2">
        <v>5</v>
      </c>
      <c r="AA37" s="2">
        <v>5</v>
      </c>
      <c r="AB37" s="2">
        <v>5</v>
      </c>
      <c r="AC37" s="2">
        <v>3</v>
      </c>
      <c r="AD37" s="58">
        <v>4</v>
      </c>
      <c r="AE37" s="58">
        <v>3</v>
      </c>
      <c r="AF37" s="2">
        <v>3</v>
      </c>
      <c r="AG37" s="2">
        <v>3</v>
      </c>
      <c r="AH37" s="2">
        <v>3</v>
      </c>
      <c r="AI37" s="2">
        <v>5</v>
      </c>
      <c r="AJ37" s="2"/>
      <c r="AK37" s="2"/>
      <c r="AL37" s="2"/>
      <c r="AM37" s="2"/>
    </row>
    <row r="38" spans="2:39" ht="28.8" x14ac:dyDescent="0.3">
      <c r="B38" s="6"/>
      <c r="C38" s="58" t="s">
        <v>208</v>
      </c>
      <c r="D38" s="75">
        <f t="shared" si="2"/>
        <v>48</v>
      </c>
      <c r="E38" s="7"/>
      <c r="F38" s="6"/>
      <c r="G38" s="58" t="s">
        <v>203</v>
      </c>
      <c r="H38" s="75">
        <f t="shared" si="3"/>
        <v>49</v>
      </c>
      <c r="J38" s="2">
        <v>4</v>
      </c>
      <c r="K38" s="2">
        <v>5</v>
      </c>
      <c r="L38" s="2">
        <v>4</v>
      </c>
      <c r="M38" s="2">
        <v>5</v>
      </c>
      <c r="N38" s="2">
        <v>4</v>
      </c>
      <c r="O38" s="2">
        <v>4</v>
      </c>
      <c r="P38" s="2">
        <v>4</v>
      </c>
      <c r="Q38" s="2">
        <v>5</v>
      </c>
      <c r="R38" s="2">
        <v>3</v>
      </c>
      <c r="S38" s="2">
        <v>3</v>
      </c>
      <c r="T38" s="2">
        <v>3</v>
      </c>
      <c r="U38" s="2">
        <v>5</v>
      </c>
      <c r="V38" s="2">
        <v>2</v>
      </c>
      <c r="W38" s="2">
        <v>5</v>
      </c>
      <c r="X38" s="2">
        <v>2</v>
      </c>
      <c r="Y38" s="2">
        <v>2</v>
      </c>
      <c r="Z38" s="2">
        <v>5</v>
      </c>
      <c r="AA38" s="2">
        <v>1</v>
      </c>
      <c r="AB38" s="2">
        <v>4</v>
      </c>
      <c r="AC38" s="2">
        <v>5</v>
      </c>
      <c r="AD38" s="58">
        <v>4</v>
      </c>
      <c r="AE38" s="58">
        <v>4</v>
      </c>
      <c r="AF38" s="2">
        <v>4</v>
      </c>
      <c r="AG38" s="2">
        <v>4</v>
      </c>
      <c r="AH38" s="2">
        <v>5</v>
      </c>
      <c r="AI38" s="2">
        <v>1</v>
      </c>
      <c r="AJ38" s="2"/>
      <c r="AK38" s="2"/>
      <c r="AL38" s="2"/>
      <c r="AM38" s="2"/>
    </row>
    <row r="39" spans="2:39" ht="43.2" x14ac:dyDescent="0.3">
      <c r="B39" s="6"/>
      <c r="C39" s="58"/>
      <c r="D39" s="75"/>
      <c r="E39" s="7"/>
      <c r="F39" s="6"/>
      <c r="G39" s="58" t="s">
        <v>205</v>
      </c>
      <c r="H39" s="75">
        <f t="shared" si="3"/>
        <v>52</v>
      </c>
      <c r="J39" s="2"/>
      <c r="K39" s="2">
        <v>4</v>
      </c>
      <c r="L39" s="2"/>
      <c r="M39" s="2">
        <v>5</v>
      </c>
      <c r="N39" s="2"/>
      <c r="O39" s="2">
        <v>5</v>
      </c>
      <c r="P39" s="2"/>
      <c r="Q39" s="2">
        <v>5</v>
      </c>
      <c r="R39" s="2"/>
      <c r="S39" s="2">
        <v>5</v>
      </c>
      <c r="T39" s="2"/>
      <c r="U39" s="2">
        <v>4</v>
      </c>
      <c r="V39" s="2"/>
      <c r="W39" s="2">
        <v>4</v>
      </c>
      <c r="X39" s="2"/>
      <c r="Y39" s="2">
        <v>3</v>
      </c>
      <c r="Z39" s="2"/>
      <c r="AA39" s="2">
        <v>1</v>
      </c>
      <c r="AB39" s="2"/>
      <c r="AC39" s="2">
        <v>3</v>
      </c>
      <c r="AD39" s="58"/>
      <c r="AE39" s="58">
        <v>4</v>
      </c>
      <c r="AF39" s="2"/>
      <c r="AG39" s="2">
        <v>4</v>
      </c>
      <c r="AH39" s="2"/>
      <c r="AI39" s="2">
        <v>5</v>
      </c>
      <c r="AJ39" s="2"/>
      <c r="AK39" s="2"/>
      <c r="AL39" s="2"/>
      <c r="AM39" s="2"/>
    </row>
    <row r="40" spans="2:39" ht="28.8" x14ac:dyDescent="0.3">
      <c r="B40" s="6"/>
      <c r="C40" s="58"/>
      <c r="D40" s="75"/>
      <c r="E40" s="7"/>
      <c r="F40" s="6"/>
      <c r="G40" s="58" t="s">
        <v>206</v>
      </c>
      <c r="H40" s="75">
        <f t="shared" si="3"/>
        <v>47</v>
      </c>
      <c r="J40" s="2"/>
      <c r="K40" s="2">
        <v>3</v>
      </c>
      <c r="L40" s="2"/>
      <c r="M40" s="2">
        <v>2</v>
      </c>
      <c r="N40" s="2"/>
      <c r="O40" s="2">
        <v>5</v>
      </c>
      <c r="P40" s="2"/>
      <c r="Q40" s="2">
        <v>4</v>
      </c>
      <c r="R40" s="2"/>
      <c r="S40" s="2">
        <v>4</v>
      </c>
      <c r="T40" s="2"/>
      <c r="U40" s="2">
        <v>5</v>
      </c>
      <c r="V40" s="2"/>
      <c r="W40" s="2">
        <v>4</v>
      </c>
      <c r="X40" s="2"/>
      <c r="Y40" s="2">
        <v>2</v>
      </c>
      <c r="Z40" s="2"/>
      <c r="AA40" s="2">
        <v>1</v>
      </c>
      <c r="AB40" s="2"/>
      <c r="AC40" s="2">
        <v>5</v>
      </c>
      <c r="AD40" s="58"/>
      <c r="AE40" s="58">
        <v>4</v>
      </c>
      <c r="AF40" s="2"/>
      <c r="AG40" s="2">
        <v>5</v>
      </c>
      <c r="AH40" s="2"/>
      <c r="AI40" s="2">
        <v>3</v>
      </c>
      <c r="AJ40" s="2"/>
      <c r="AK40" s="2"/>
      <c r="AL40" s="2"/>
      <c r="AM40" s="2"/>
    </row>
    <row r="41" spans="2:39" x14ac:dyDescent="0.3">
      <c r="B41" s="6"/>
      <c r="C41" s="58"/>
      <c r="D41" s="75"/>
      <c r="E41" s="7"/>
      <c r="F41" s="6"/>
      <c r="G41" s="58"/>
      <c r="H41" s="7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B42" s="6"/>
      <c r="C42" s="58"/>
      <c r="D42" s="75"/>
      <c r="E42" s="7"/>
      <c r="F42" s="6"/>
      <c r="G42" s="58"/>
      <c r="H42" s="7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">
      <c r="B43" s="6"/>
      <c r="C43" s="58"/>
      <c r="D43" s="75"/>
      <c r="E43" s="7"/>
      <c r="F43" s="6"/>
      <c r="G43" s="58"/>
      <c r="H43" s="7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B44" s="6"/>
      <c r="C44" s="58"/>
      <c r="D44" s="75"/>
      <c r="E44" s="7"/>
      <c r="F44" s="6"/>
      <c r="G44" s="58"/>
      <c r="H44" s="7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">
      <c r="B45" s="6"/>
      <c r="C45" s="58"/>
      <c r="D45" s="75"/>
      <c r="E45" s="7"/>
      <c r="F45" s="6"/>
      <c r="G45" s="58"/>
      <c r="H45" s="7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hidden="1" outlineLevel="1" x14ac:dyDescent="0.3">
      <c r="B46" s="6"/>
      <c r="C46" s="58"/>
      <c r="D46" s="75"/>
      <c r="E46" s="7"/>
      <c r="F46" s="6"/>
      <c r="G46" s="58"/>
      <c r="H46" s="7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idden="1" outlineLevel="1" x14ac:dyDescent="0.3">
      <c r="B47" s="6"/>
      <c r="C47" s="58"/>
      <c r="D47" s="75"/>
      <c r="E47" s="7"/>
      <c r="F47" s="6"/>
      <c r="G47" s="58"/>
      <c r="H47" s="75"/>
    </row>
    <row r="48" spans="2:39" hidden="1" outlineLevel="1" x14ac:dyDescent="0.3">
      <c r="B48" s="6"/>
      <c r="C48" s="58"/>
      <c r="D48" s="75"/>
      <c r="E48" s="7"/>
      <c r="F48" s="6"/>
      <c r="G48" s="58"/>
      <c r="H48" s="75"/>
    </row>
    <row r="49" spans="2:8" hidden="1" outlineLevel="1" x14ac:dyDescent="0.3">
      <c r="B49" s="6"/>
      <c r="C49" s="58"/>
      <c r="D49" s="75"/>
      <c r="E49" s="7"/>
      <c r="F49" s="6"/>
      <c r="G49" s="58"/>
      <c r="H49" s="75"/>
    </row>
    <row r="50" spans="2:8" hidden="1" outlineLevel="1" x14ac:dyDescent="0.3">
      <c r="B50" s="6"/>
      <c r="C50" s="58"/>
      <c r="D50" s="75"/>
      <c r="E50" s="7"/>
      <c r="F50" s="6"/>
      <c r="G50" s="58"/>
      <c r="H50" s="75"/>
    </row>
    <row r="51" spans="2:8" hidden="1" outlineLevel="1" x14ac:dyDescent="0.3">
      <c r="B51" s="6"/>
      <c r="C51" s="58"/>
      <c r="D51" s="75"/>
      <c r="E51" s="7"/>
      <c r="F51" s="6"/>
      <c r="G51" s="58"/>
      <c r="H51" s="75"/>
    </row>
    <row r="52" spans="2:8" hidden="1" outlineLevel="1" x14ac:dyDescent="0.3">
      <c r="B52" s="6"/>
      <c r="C52" s="58"/>
      <c r="D52" s="75"/>
      <c r="E52" s="7"/>
      <c r="F52" s="6"/>
      <c r="G52" s="58"/>
      <c r="H52" s="75"/>
    </row>
    <row r="53" spans="2:8" hidden="1" outlineLevel="1" x14ac:dyDescent="0.3">
      <c r="B53" s="6"/>
      <c r="C53" s="58"/>
      <c r="D53" s="75"/>
      <c r="E53" s="7"/>
      <c r="F53" s="6"/>
      <c r="G53" s="58"/>
      <c r="H53" s="75"/>
    </row>
    <row r="54" spans="2:8" hidden="1" outlineLevel="1" x14ac:dyDescent="0.3">
      <c r="B54" s="6"/>
      <c r="C54" s="58"/>
      <c r="D54" s="75"/>
      <c r="E54" s="7"/>
      <c r="F54" s="6"/>
      <c r="G54" s="58"/>
      <c r="H54" s="75"/>
    </row>
    <row r="55" spans="2:8" hidden="1" outlineLevel="1" x14ac:dyDescent="0.3">
      <c r="B55" s="6"/>
      <c r="C55" s="58"/>
      <c r="D55" s="75"/>
      <c r="E55" s="7"/>
      <c r="F55" s="6"/>
      <c r="G55" s="58"/>
      <c r="H55" s="75"/>
    </row>
    <row r="56" spans="2:8" hidden="1" outlineLevel="1" x14ac:dyDescent="0.3">
      <c r="B56" s="6"/>
      <c r="C56" s="58"/>
      <c r="D56" s="75"/>
      <c r="E56" s="7"/>
      <c r="F56" s="6"/>
      <c r="G56" s="58"/>
      <c r="H56" s="75"/>
    </row>
    <row r="57" spans="2:8" hidden="1" outlineLevel="1" x14ac:dyDescent="0.3">
      <c r="B57" s="6"/>
      <c r="C57" s="58"/>
      <c r="D57" s="75"/>
      <c r="E57" s="7"/>
      <c r="F57" s="6"/>
      <c r="G57" s="58"/>
      <c r="H57" s="75"/>
    </row>
    <row r="58" spans="2:8" hidden="1" outlineLevel="1" x14ac:dyDescent="0.3">
      <c r="B58" s="6"/>
      <c r="C58" s="58"/>
      <c r="D58" s="75"/>
      <c r="E58" s="7"/>
      <c r="F58" s="6"/>
      <c r="G58" s="58"/>
      <c r="H58" s="75"/>
    </row>
    <row r="59" spans="2:8" hidden="1" outlineLevel="1" x14ac:dyDescent="0.3">
      <c r="B59" s="6"/>
      <c r="C59" s="58"/>
      <c r="D59" s="75"/>
      <c r="E59" s="7"/>
      <c r="F59" s="6"/>
      <c r="G59" s="58"/>
      <c r="H59" s="75"/>
    </row>
    <row r="60" spans="2:8" hidden="1" outlineLevel="1" x14ac:dyDescent="0.3">
      <c r="B60" s="6"/>
      <c r="C60" s="58"/>
      <c r="D60" s="75"/>
      <c r="E60" s="7"/>
      <c r="F60" s="6"/>
      <c r="G60" s="58"/>
      <c r="H60" s="75"/>
    </row>
    <row r="61" spans="2:8" hidden="1" outlineLevel="1" x14ac:dyDescent="0.3">
      <c r="B61" s="6"/>
      <c r="C61" s="58"/>
      <c r="D61" s="75"/>
      <c r="E61" s="7"/>
      <c r="F61" s="6"/>
      <c r="G61" s="58"/>
      <c r="H61" s="75"/>
    </row>
    <row r="62" spans="2:8" hidden="1" outlineLevel="1" x14ac:dyDescent="0.3">
      <c r="B62" s="6"/>
      <c r="C62" s="58"/>
      <c r="D62" s="75"/>
      <c r="E62" s="7"/>
      <c r="F62" s="6"/>
      <c r="G62" s="58"/>
      <c r="H62" s="75"/>
    </row>
    <row r="63" spans="2:8" hidden="1" outlineLevel="1" x14ac:dyDescent="0.3">
      <c r="B63" s="6"/>
      <c r="C63" s="58"/>
      <c r="D63" s="75"/>
      <c r="E63" s="7"/>
      <c r="F63" s="6"/>
      <c r="G63" s="58"/>
      <c r="H63" s="75"/>
    </row>
    <row r="64" spans="2:8" hidden="1" outlineLevel="1" x14ac:dyDescent="0.3">
      <c r="B64" s="6"/>
      <c r="C64" s="58"/>
      <c r="D64" s="75"/>
      <c r="E64" s="7"/>
      <c r="F64" s="6"/>
      <c r="G64" s="58"/>
      <c r="H64" s="75"/>
    </row>
    <row r="65" spans="2:8" hidden="1" outlineLevel="1" x14ac:dyDescent="0.3">
      <c r="B65" s="6"/>
      <c r="C65" s="58"/>
      <c r="D65" s="75"/>
      <c r="E65" s="7"/>
      <c r="F65" s="6"/>
      <c r="G65" s="58"/>
      <c r="H65" s="75"/>
    </row>
    <row r="66" spans="2:8" hidden="1" outlineLevel="1" x14ac:dyDescent="0.3">
      <c r="B66" s="6"/>
      <c r="C66" s="58"/>
      <c r="D66" s="75"/>
      <c r="E66" s="7"/>
      <c r="F66" s="6"/>
      <c r="G66" s="58"/>
      <c r="H66" s="75"/>
    </row>
    <row r="67" spans="2:8" hidden="1" outlineLevel="1" x14ac:dyDescent="0.3">
      <c r="B67" s="6"/>
      <c r="C67" s="58"/>
      <c r="D67" s="75"/>
      <c r="E67" s="7"/>
      <c r="F67" s="6"/>
      <c r="G67" s="58"/>
      <c r="H67" s="75"/>
    </row>
    <row r="68" spans="2:8" hidden="1" outlineLevel="1" x14ac:dyDescent="0.3">
      <c r="B68" s="6"/>
      <c r="C68" s="58"/>
      <c r="D68" s="75"/>
      <c r="E68" s="7"/>
      <c r="F68" s="6"/>
      <c r="G68" s="58"/>
      <c r="H68" s="75"/>
    </row>
    <row r="69" spans="2:8" hidden="1" outlineLevel="1" x14ac:dyDescent="0.3">
      <c r="B69" s="6"/>
      <c r="C69" s="58"/>
      <c r="D69" s="75"/>
      <c r="E69" s="7"/>
      <c r="F69" s="6"/>
      <c r="G69" s="58"/>
      <c r="H69" s="75"/>
    </row>
    <row r="70" spans="2:8" hidden="1" outlineLevel="1" x14ac:dyDescent="0.3">
      <c r="B70" s="6"/>
      <c r="C70" s="58"/>
      <c r="D70" s="75"/>
      <c r="E70" s="7"/>
      <c r="F70" s="6"/>
      <c r="G70" s="58"/>
      <c r="H70" s="75"/>
    </row>
    <row r="71" spans="2:8" hidden="1" outlineLevel="1" x14ac:dyDescent="0.3">
      <c r="B71" s="6"/>
      <c r="C71" s="58"/>
      <c r="D71" s="75"/>
      <c r="E71" s="7"/>
      <c r="F71" s="6"/>
      <c r="G71" s="58"/>
      <c r="H71" s="75"/>
    </row>
    <row r="72" spans="2:8" hidden="1" outlineLevel="1" x14ac:dyDescent="0.3">
      <c r="B72" s="6"/>
      <c r="C72" s="58"/>
      <c r="D72" s="75"/>
      <c r="E72" s="7"/>
      <c r="F72" s="6"/>
      <c r="G72" s="58"/>
      <c r="H72" s="75"/>
    </row>
    <row r="73" spans="2:8" hidden="1" outlineLevel="1" x14ac:dyDescent="0.3">
      <c r="B73" s="6"/>
      <c r="C73" s="58"/>
      <c r="D73" s="75"/>
      <c r="E73" s="7"/>
      <c r="F73" s="6"/>
      <c r="G73" s="58"/>
      <c r="H73" s="75"/>
    </row>
    <row r="74" spans="2:8" hidden="1" outlineLevel="1" x14ac:dyDescent="0.3">
      <c r="B74" s="6"/>
      <c r="C74" s="58"/>
      <c r="D74" s="75"/>
      <c r="E74" s="7"/>
      <c r="F74" s="6"/>
      <c r="G74" s="58"/>
      <c r="H74" s="75"/>
    </row>
    <row r="75" spans="2:8" hidden="1" outlineLevel="1" x14ac:dyDescent="0.3">
      <c r="B75" s="6"/>
      <c r="C75" s="58"/>
      <c r="D75" s="75"/>
      <c r="E75" s="7"/>
      <c r="F75" s="6"/>
      <c r="G75" s="58"/>
      <c r="H75" s="75"/>
    </row>
    <row r="76" spans="2:8" hidden="1" outlineLevel="1" x14ac:dyDescent="0.3">
      <c r="B76" s="6"/>
      <c r="C76" s="58"/>
      <c r="D76" s="75"/>
      <c r="E76" s="7"/>
      <c r="F76" s="6"/>
      <c r="G76" s="58"/>
      <c r="H76" s="75"/>
    </row>
    <row r="77" spans="2:8" hidden="1" outlineLevel="1" x14ac:dyDescent="0.3">
      <c r="B77" s="6"/>
      <c r="C77" s="58"/>
      <c r="D77" s="75"/>
      <c r="E77" s="7"/>
      <c r="F77" s="6"/>
      <c r="G77" s="58"/>
      <c r="H77" s="75"/>
    </row>
    <row r="78" spans="2:8" hidden="1" outlineLevel="1" x14ac:dyDescent="0.3">
      <c r="B78" s="6"/>
      <c r="C78" s="58"/>
      <c r="D78" s="75"/>
      <c r="E78" s="7"/>
      <c r="F78" s="6"/>
      <c r="G78" s="58"/>
      <c r="H78" s="75"/>
    </row>
    <row r="79" spans="2:8" hidden="1" outlineLevel="1" x14ac:dyDescent="0.3">
      <c r="B79" s="6"/>
      <c r="C79" s="58"/>
      <c r="D79" s="75"/>
      <c r="E79" s="7"/>
      <c r="F79" s="6"/>
      <c r="G79" s="58"/>
      <c r="H79" s="75"/>
    </row>
    <row r="80" spans="2:8" hidden="1" outlineLevel="1" x14ac:dyDescent="0.3">
      <c r="B80" s="6"/>
      <c r="C80" s="58"/>
      <c r="D80" s="75"/>
      <c r="E80" s="7"/>
      <c r="F80" s="6"/>
      <c r="G80" s="58"/>
      <c r="H80" s="75"/>
    </row>
    <row r="81" spans="2:8" hidden="1" outlineLevel="1" x14ac:dyDescent="0.3">
      <c r="B81" s="6"/>
      <c r="C81" s="58"/>
      <c r="D81" s="75"/>
      <c r="E81" s="7"/>
      <c r="F81" s="6"/>
      <c r="G81" s="58"/>
      <c r="H81" s="75"/>
    </row>
    <row r="82" spans="2:8" hidden="1" outlineLevel="1" x14ac:dyDescent="0.3">
      <c r="B82" s="6"/>
      <c r="C82" s="58"/>
      <c r="D82" s="75"/>
      <c r="E82" s="7"/>
      <c r="F82" s="6"/>
      <c r="G82" s="58"/>
      <c r="H82" s="75"/>
    </row>
    <row r="83" spans="2:8" hidden="1" outlineLevel="1" x14ac:dyDescent="0.3">
      <c r="B83" s="6"/>
      <c r="C83" s="58"/>
      <c r="D83" s="75"/>
      <c r="E83" s="7"/>
      <c r="F83" s="6"/>
      <c r="G83" s="58"/>
      <c r="H83" s="75"/>
    </row>
    <row r="84" spans="2:8" hidden="1" outlineLevel="1" x14ac:dyDescent="0.3">
      <c r="B84" s="6"/>
      <c r="C84" s="58"/>
      <c r="D84" s="75"/>
      <c r="E84" s="7"/>
      <c r="F84" s="6"/>
      <c r="G84" s="58"/>
      <c r="H84" s="75"/>
    </row>
    <row r="85" spans="2:8" hidden="1" outlineLevel="1" x14ac:dyDescent="0.3">
      <c r="B85" s="6"/>
      <c r="C85" s="58"/>
      <c r="D85" s="75"/>
      <c r="E85" s="7"/>
      <c r="F85" s="6"/>
      <c r="G85" s="58"/>
      <c r="H85" s="75"/>
    </row>
    <row r="86" spans="2:8" hidden="1" outlineLevel="1" x14ac:dyDescent="0.3">
      <c r="B86" s="6"/>
      <c r="C86" s="58"/>
      <c r="D86" s="75"/>
      <c r="E86" s="7"/>
      <c r="F86" s="6"/>
      <c r="G86" s="58"/>
      <c r="H86" s="75"/>
    </row>
    <row r="87" spans="2:8" hidden="1" outlineLevel="1" x14ac:dyDescent="0.3">
      <c r="B87" s="6"/>
      <c r="C87" s="58"/>
      <c r="D87" s="75"/>
      <c r="E87" s="7"/>
      <c r="F87" s="6"/>
      <c r="G87" s="58"/>
      <c r="H87" s="75"/>
    </row>
    <row r="88" spans="2:8" hidden="1" outlineLevel="1" x14ac:dyDescent="0.3">
      <c r="B88" s="6"/>
      <c r="C88" s="58"/>
      <c r="D88" s="75"/>
      <c r="E88" s="7"/>
      <c r="F88" s="6"/>
      <c r="G88" s="58"/>
      <c r="H88" s="75"/>
    </row>
    <row r="89" spans="2:8" hidden="1" outlineLevel="1" x14ac:dyDescent="0.3">
      <c r="B89" s="6"/>
      <c r="C89" s="58"/>
      <c r="D89" s="75"/>
      <c r="E89" s="7"/>
      <c r="F89" s="6"/>
      <c r="G89" s="58"/>
      <c r="H89" s="75"/>
    </row>
    <row r="90" spans="2:8" hidden="1" outlineLevel="1" x14ac:dyDescent="0.3">
      <c r="B90" s="6"/>
      <c r="C90" s="58"/>
      <c r="D90" s="75"/>
      <c r="E90" s="7"/>
      <c r="F90" s="6"/>
      <c r="G90" s="58"/>
      <c r="H90" s="75"/>
    </row>
    <row r="91" spans="2:8" hidden="1" outlineLevel="1" x14ac:dyDescent="0.3">
      <c r="B91" s="6"/>
      <c r="C91" s="58"/>
      <c r="D91" s="75"/>
      <c r="E91" s="7"/>
      <c r="F91" s="6"/>
      <c r="G91" s="58"/>
      <c r="H91" s="75"/>
    </row>
    <row r="92" spans="2:8" hidden="1" outlineLevel="1" x14ac:dyDescent="0.3">
      <c r="B92" s="6"/>
      <c r="C92" s="58"/>
      <c r="D92" s="75"/>
      <c r="E92" s="7"/>
      <c r="F92" s="6"/>
      <c r="G92" s="58"/>
      <c r="H92" s="75"/>
    </row>
    <row r="93" spans="2:8" hidden="1" outlineLevel="1" x14ac:dyDescent="0.3">
      <c r="B93" s="6"/>
      <c r="C93" s="58"/>
      <c r="D93" s="75"/>
      <c r="E93" s="7"/>
      <c r="F93" s="6"/>
      <c r="G93" s="58"/>
      <c r="H93" s="75"/>
    </row>
    <row r="94" spans="2:8" hidden="1" outlineLevel="1" x14ac:dyDescent="0.3">
      <c r="B94" s="6"/>
      <c r="C94" s="58"/>
      <c r="D94" s="75"/>
      <c r="E94" s="7"/>
      <c r="F94" s="6"/>
      <c r="G94" s="58"/>
      <c r="H94" s="75"/>
    </row>
    <row r="95" spans="2:8" hidden="1" outlineLevel="1" x14ac:dyDescent="0.3">
      <c r="B95" s="6"/>
      <c r="C95" s="58"/>
      <c r="D95" s="75"/>
      <c r="E95" s="7"/>
      <c r="F95" s="6"/>
      <c r="G95" s="58"/>
      <c r="H95" s="75"/>
    </row>
    <row r="96" spans="2:8" hidden="1" outlineLevel="1" x14ac:dyDescent="0.3">
      <c r="B96" s="6"/>
      <c r="C96" s="58"/>
      <c r="D96" s="75"/>
      <c r="E96" s="7"/>
      <c r="F96" s="6"/>
      <c r="G96" s="58"/>
      <c r="H96" s="75"/>
    </row>
    <row r="97" spans="2:8" hidden="1" outlineLevel="1" x14ac:dyDescent="0.3">
      <c r="B97" s="6"/>
      <c r="C97" s="58"/>
      <c r="D97" s="75"/>
      <c r="E97" s="7"/>
      <c r="F97" s="6"/>
      <c r="G97" s="58"/>
      <c r="H97" s="75"/>
    </row>
    <row r="98" spans="2:8" hidden="1" outlineLevel="1" x14ac:dyDescent="0.3">
      <c r="B98" s="6"/>
      <c r="C98" s="58"/>
      <c r="D98" s="75"/>
      <c r="E98" s="7"/>
      <c r="F98" s="6"/>
      <c r="G98" s="58"/>
      <c r="H98" s="75"/>
    </row>
    <row r="99" spans="2:8" hidden="1" outlineLevel="1" x14ac:dyDescent="0.3">
      <c r="B99" s="6"/>
      <c r="C99" s="58"/>
      <c r="D99" s="75"/>
      <c r="E99" s="7"/>
      <c r="F99" s="6"/>
      <c r="G99" s="58"/>
      <c r="H99" s="75"/>
    </row>
    <row r="100" spans="2:8" hidden="1" outlineLevel="1" x14ac:dyDescent="0.3">
      <c r="B100" s="6"/>
      <c r="C100" s="58"/>
      <c r="D100" s="75"/>
      <c r="E100" s="7"/>
      <c r="F100" s="6"/>
      <c r="G100" s="58"/>
      <c r="H100" s="75"/>
    </row>
    <row r="101" spans="2:8" hidden="1" outlineLevel="1" x14ac:dyDescent="0.3">
      <c r="B101" s="6"/>
      <c r="C101" s="58"/>
      <c r="D101" s="75"/>
      <c r="E101" s="7"/>
      <c r="F101" s="6"/>
      <c r="G101" s="58"/>
      <c r="H101" s="75"/>
    </row>
    <row r="102" spans="2:8" hidden="1" outlineLevel="1" x14ac:dyDescent="0.3">
      <c r="B102" s="6"/>
      <c r="C102" s="58"/>
      <c r="D102" s="75"/>
      <c r="E102" s="7"/>
      <c r="F102" s="6"/>
      <c r="G102" s="58"/>
      <c r="H102" s="75"/>
    </row>
    <row r="103" spans="2:8" hidden="1" outlineLevel="1" x14ac:dyDescent="0.3">
      <c r="B103" s="6"/>
      <c r="C103" s="58"/>
      <c r="D103" s="75"/>
      <c r="E103" s="7"/>
      <c r="F103" s="6"/>
      <c r="G103" s="58"/>
      <c r="H103" s="75"/>
    </row>
    <row r="104" spans="2:8" hidden="1" outlineLevel="1" x14ac:dyDescent="0.3">
      <c r="B104" s="6"/>
      <c r="C104" s="58"/>
      <c r="D104" s="75"/>
      <c r="E104" s="7"/>
      <c r="F104" s="6"/>
      <c r="G104" s="58"/>
      <c r="H104" s="75"/>
    </row>
    <row r="105" spans="2:8" hidden="1" outlineLevel="1" x14ac:dyDescent="0.3">
      <c r="B105" s="6"/>
      <c r="C105" s="58"/>
      <c r="D105" s="75"/>
      <c r="E105" s="7"/>
      <c r="F105" s="6"/>
      <c r="G105" s="58"/>
      <c r="H105" s="75"/>
    </row>
    <row r="106" spans="2:8" hidden="1" outlineLevel="1" x14ac:dyDescent="0.3">
      <c r="B106" s="6"/>
      <c r="C106" s="58"/>
      <c r="D106" s="75"/>
      <c r="E106" s="7"/>
      <c r="F106" s="6"/>
      <c r="G106" s="58"/>
      <c r="H106" s="75"/>
    </row>
    <row r="107" spans="2:8" hidden="1" outlineLevel="1" x14ac:dyDescent="0.3">
      <c r="B107" s="6"/>
      <c r="C107" s="58"/>
      <c r="D107" s="75"/>
      <c r="E107" s="7"/>
      <c r="F107" s="6"/>
      <c r="G107" s="58"/>
      <c r="H107" s="75"/>
    </row>
    <row r="108" spans="2:8" hidden="1" outlineLevel="1" x14ac:dyDescent="0.3">
      <c r="B108" s="6"/>
      <c r="C108" s="58"/>
      <c r="D108" s="75"/>
      <c r="E108" s="7"/>
      <c r="F108" s="6"/>
      <c r="G108" s="58"/>
      <c r="H108" s="75"/>
    </row>
    <row r="109" spans="2:8" hidden="1" outlineLevel="1" x14ac:dyDescent="0.3">
      <c r="B109" s="6"/>
      <c r="C109" s="58"/>
      <c r="D109" s="75"/>
      <c r="E109" s="7"/>
      <c r="F109" s="6"/>
      <c r="G109" s="58"/>
      <c r="H109" s="75"/>
    </row>
    <row r="110" spans="2:8" hidden="1" outlineLevel="1" x14ac:dyDescent="0.3">
      <c r="B110" s="6"/>
      <c r="C110" s="58"/>
      <c r="D110" s="75"/>
      <c r="E110" s="7"/>
      <c r="F110" s="6"/>
      <c r="G110" s="58"/>
      <c r="H110" s="75"/>
    </row>
    <row r="111" spans="2:8" hidden="1" outlineLevel="1" x14ac:dyDescent="0.3">
      <c r="B111" s="6"/>
      <c r="C111" s="58"/>
      <c r="D111" s="75"/>
      <c r="E111" s="7"/>
      <c r="F111" s="6"/>
      <c r="G111" s="58"/>
      <c r="H111" s="75"/>
    </row>
    <row r="112" spans="2:8" hidden="1" outlineLevel="1" x14ac:dyDescent="0.3">
      <c r="B112" s="6"/>
      <c r="C112" s="58"/>
      <c r="D112" s="75"/>
      <c r="E112" s="7"/>
      <c r="F112" s="6"/>
      <c r="G112" s="58"/>
      <c r="H112" s="75"/>
    </row>
    <row r="113" spans="2:8" hidden="1" outlineLevel="1" x14ac:dyDescent="0.3">
      <c r="B113" s="6"/>
      <c r="C113" s="58"/>
      <c r="D113" s="75"/>
      <c r="E113" s="7"/>
      <c r="F113" s="6"/>
      <c r="G113" s="58"/>
      <c r="H113" s="75"/>
    </row>
    <row r="114" spans="2:8" hidden="1" outlineLevel="1" x14ac:dyDescent="0.3">
      <c r="B114" s="6"/>
      <c r="C114" s="58"/>
      <c r="D114" s="75"/>
      <c r="E114" s="7"/>
      <c r="F114" s="6"/>
      <c r="G114" s="58"/>
      <c r="H114" s="75"/>
    </row>
    <row r="115" spans="2:8" hidden="1" outlineLevel="1" x14ac:dyDescent="0.3">
      <c r="B115" s="6"/>
      <c r="C115" s="58"/>
      <c r="D115" s="75"/>
      <c r="E115" s="7"/>
      <c r="F115" s="6"/>
      <c r="G115" s="58"/>
      <c r="H115" s="75"/>
    </row>
    <row r="116" spans="2:8" hidden="1" outlineLevel="1" x14ac:dyDescent="0.3">
      <c r="B116" s="6"/>
      <c r="C116" s="58"/>
      <c r="D116" s="75"/>
      <c r="E116" s="7"/>
      <c r="F116" s="6"/>
      <c r="G116" s="58"/>
      <c r="H116" s="75"/>
    </row>
    <row r="117" spans="2:8" hidden="1" outlineLevel="1" x14ac:dyDescent="0.3">
      <c r="B117" s="6"/>
      <c r="C117" s="58"/>
      <c r="D117" s="75"/>
      <c r="E117" s="7"/>
      <c r="F117" s="6"/>
      <c r="G117" s="58"/>
      <c r="H117" s="75"/>
    </row>
    <row r="118" spans="2:8" hidden="1" outlineLevel="1" x14ac:dyDescent="0.3">
      <c r="B118" s="6"/>
      <c r="C118" s="58"/>
      <c r="D118" s="75"/>
      <c r="E118" s="7"/>
      <c r="F118" s="6"/>
      <c r="G118" s="58"/>
      <c r="H118" s="75"/>
    </row>
    <row r="119" spans="2:8" hidden="1" outlineLevel="1" x14ac:dyDescent="0.3">
      <c r="B119" s="6"/>
      <c r="C119" s="58"/>
      <c r="D119" s="75"/>
      <c r="E119" s="7"/>
      <c r="F119" s="6"/>
      <c r="G119" s="58"/>
      <c r="H119" s="75"/>
    </row>
    <row r="120" spans="2:8" hidden="1" outlineLevel="1" x14ac:dyDescent="0.3">
      <c r="B120" s="6"/>
      <c r="C120" s="58"/>
      <c r="D120" s="75"/>
      <c r="E120" s="7"/>
      <c r="F120" s="6"/>
      <c r="G120" s="58"/>
      <c r="H120" s="75"/>
    </row>
    <row r="121" spans="2:8" hidden="1" outlineLevel="1" x14ac:dyDescent="0.3">
      <c r="B121" s="6"/>
      <c r="C121" s="58"/>
      <c r="D121" s="75"/>
      <c r="E121" s="7"/>
      <c r="F121" s="6"/>
      <c r="G121" s="58"/>
      <c r="H121" s="75"/>
    </row>
    <row r="122" spans="2:8" hidden="1" outlineLevel="1" x14ac:dyDescent="0.3">
      <c r="B122" s="6"/>
      <c r="C122" s="58"/>
      <c r="D122" s="75"/>
      <c r="E122" s="7"/>
      <c r="F122" s="6"/>
      <c r="G122" s="58"/>
      <c r="H122" s="75"/>
    </row>
    <row r="123" spans="2:8" hidden="1" outlineLevel="1" x14ac:dyDescent="0.3">
      <c r="B123" s="6"/>
      <c r="C123" s="58"/>
      <c r="D123" s="75"/>
      <c r="E123" s="7"/>
      <c r="F123" s="6"/>
      <c r="G123" s="58"/>
      <c r="H123" s="75"/>
    </row>
    <row r="124" spans="2:8" collapsed="1" x14ac:dyDescent="0.3"/>
  </sheetData>
  <mergeCells count="35">
    <mergeCell ref="B3:D3"/>
    <mergeCell ref="F3:H3"/>
    <mergeCell ref="B34:D34"/>
    <mergeCell ref="F34:H34"/>
    <mergeCell ref="J3:K3"/>
    <mergeCell ref="J34:K34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L34:M34"/>
    <mergeCell ref="N34:O34"/>
    <mergeCell ref="P34:Q34"/>
    <mergeCell ref="R34:S34"/>
    <mergeCell ref="T34:U34"/>
    <mergeCell ref="AF34:AG34"/>
    <mergeCell ref="AH34:AI34"/>
    <mergeCell ref="AJ34:AK34"/>
    <mergeCell ref="AL34:AM34"/>
    <mergeCell ref="V34:W34"/>
    <mergeCell ref="X34:Y34"/>
    <mergeCell ref="Z34:AA34"/>
    <mergeCell ref="AB34:AC34"/>
    <mergeCell ref="AD34:AE34"/>
  </mergeCells>
  <phoneticPr fontId="1" type="noConversion"/>
  <conditionalFormatting sqref="D5:D1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{55AE28FD-C1CF-464A-A0E0-7B193E1D17E3}</x14:id>
        </ext>
      </extLst>
    </cfRule>
  </conditionalFormatting>
  <conditionalFormatting sqref="H36:H40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{D9A5D66E-BB56-41DF-809F-EB6163C94653}</x14:id>
        </ext>
      </extLst>
    </cfRule>
  </conditionalFormatting>
  <conditionalFormatting sqref="D36:D3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{932FEAB4-6685-4F00-A1D0-99EB4C777051}</x14:id>
        </ext>
      </extLst>
    </cfRule>
  </conditionalFormatting>
  <conditionalFormatting sqref="H5:H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{EF4F5C5B-570D-43B2-8CC8-EB2F9227F283}</x14:id>
        </ext>
      </extLst>
    </cfRule>
  </conditionalFormatting>
  <dataValidations count="1">
    <dataValidation type="list" allowBlank="1" showInputMessage="1" showErrorMessage="1" sqref="B5:B32 F36:F123 B36:B123 F5:F32" xr:uid="{74028726-26A0-43C9-AA2F-A33A863C2C20}">
      <formula1>$N$2:$N$7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E28FD-C1CF-464A-A0E0-7B193E1D17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D9A5D66E-BB56-41DF-809F-EB6163C94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H36:H40</xm:sqref>
        </x14:conditionalFormatting>
        <x14:conditionalFormatting xmlns:xm="http://schemas.microsoft.com/office/excel/2006/main">
          <x14:cfRule type="dataBar" id="{932FEAB4-6685-4F00-A1D0-99EB4C7770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EF4F5C5B-570D-43B2-8CC8-EB2F9227F2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989C-3E4F-4EA1-B9A6-F18AD78DE681}">
  <sheetPr codeName="Лист1"/>
  <dimension ref="C1:F42"/>
  <sheetViews>
    <sheetView showGridLines="0" workbookViewId="0">
      <pane xSplit="2" ySplit="2" topLeftCell="C23" activePane="bottomRight" state="frozen"/>
      <selection pane="topRight" activeCell="C1" sqref="C1"/>
      <selection pane="bottomLeft" activeCell="A3" sqref="A3"/>
      <selection pane="bottomRight" activeCell="D40" sqref="D40:G44"/>
    </sheetView>
  </sheetViews>
  <sheetFormatPr defaultRowHeight="14.4" outlineLevelRow="1" x14ac:dyDescent="0.3"/>
  <cols>
    <col min="3" max="3" width="36.5546875" customWidth="1"/>
    <col min="4" max="4" width="19.33203125" customWidth="1"/>
    <col min="5" max="5" width="21.33203125" customWidth="1"/>
    <col min="6" max="6" width="14.77734375" customWidth="1"/>
  </cols>
  <sheetData>
    <row r="1" spans="3:6" x14ac:dyDescent="0.3">
      <c r="D1" s="78">
        <v>3</v>
      </c>
      <c r="E1" s="78">
        <v>1</v>
      </c>
      <c r="F1" s="78">
        <v>2</v>
      </c>
    </row>
    <row r="2" spans="3:6" x14ac:dyDescent="0.3">
      <c r="C2" s="37" t="s">
        <v>76</v>
      </c>
      <c r="D2" s="37"/>
      <c r="E2" s="37"/>
      <c r="F2" s="37"/>
    </row>
    <row r="3" spans="3:6" x14ac:dyDescent="0.3">
      <c r="C3" s="22"/>
      <c r="D3" s="22"/>
      <c r="E3" s="22"/>
    </row>
    <row r="4" spans="3:6" ht="26.4" x14ac:dyDescent="0.3">
      <c r="C4" s="23" t="s">
        <v>77</v>
      </c>
      <c r="D4" s="24" t="s">
        <v>78</v>
      </c>
      <c r="E4" s="24" t="s">
        <v>78</v>
      </c>
      <c r="F4" s="24" t="s">
        <v>78</v>
      </c>
    </row>
    <row r="5" spans="3:6" outlineLevel="1" x14ac:dyDescent="0.3">
      <c r="C5" s="25" t="s">
        <v>79</v>
      </c>
      <c r="D5" s="26"/>
      <c r="E5" s="26"/>
      <c r="F5" s="26"/>
    </row>
    <row r="6" spans="3:6" outlineLevel="1" x14ac:dyDescent="0.3">
      <c r="C6" s="27" t="s">
        <v>80</v>
      </c>
      <c r="D6" s="28"/>
      <c r="E6" s="28"/>
      <c r="F6" s="28"/>
    </row>
    <row r="7" spans="3:6" outlineLevel="1" x14ac:dyDescent="0.3">
      <c r="C7" s="27" t="s">
        <v>81</v>
      </c>
      <c r="D7" s="28"/>
      <c r="E7" s="28"/>
      <c r="F7" s="28"/>
    </row>
    <row r="8" spans="3:6" outlineLevel="1" x14ac:dyDescent="0.3">
      <c r="C8" s="27" t="s">
        <v>82</v>
      </c>
      <c r="D8" s="28"/>
      <c r="E8" s="28"/>
      <c r="F8" s="28"/>
    </row>
    <row r="9" spans="3:6" outlineLevel="1" x14ac:dyDescent="0.3">
      <c r="C9" s="27" t="s">
        <v>83</v>
      </c>
      <c r="D9" s="28"/>
      <c r="E9" s="28"/>
      <c r="F9" s="28"/>
    </row>
    <row r="10" spans="3:6" outlineLevel="1" x14ac:dyDescent="0.3">
      <c r="C10" s="27" t="s">
        <v>84</v>
      </c>
      <c r="D10" s="28"/>
      <c r="E10" s="28"/>
      <c r="F10" s="28"/>
    </row>
    <row r="11" spans="3:6" outlineLevel="1" x14ac:dyDescent="0.3">
      <c r="C11" s="27" t="s">
        <v>85</v>
      </c>
      <c r="D11" s="28"/>
      <c r="E11" s="28"/>
      <c r="F11" s="28"/>
    </row>
    <row r="12" spans="3:6" outlineLevel="1" x14ac:dyDescent="0.3">
      <c r="C12" s="27" t="s">
        <v>86</v>
      </c>
      <c r="D12" s="28"/>
      <c r="E12" s="28"/>
      <c r="F12" s="28"/>
    </row>
    <row r="13" spans="3:6" ht="16.8" customHeight="1" outlineLevel="1" x14ac:dyDescent="0.3">
      <c r="C13" s="29" t="s">
        <v>87</v>
      </c>
      <c r="D13" s="28"/>
      <c r="E13" s="28"/>
      <c r="F13" s="28"/>
    </row>
    <row r="14" spans="3:6" outlineLevel="1" x14ac:dyDescent="0.3">
      <c r="C14" s="29"/>
      <c r="D14" s="28"/>
      <c r="E14" s="28"/>
      <c r="F14" s="28"/>
    </row>
    <row r="15" spans="3:6" outlineLevel="1" x14ac:dyDescent="0.3">
      <c r="C15" s="30"/>
      <c r="D15" s="28"/>
      <c r="E15" s="28"/>
      <c r="F15" s="28"/>
    </row>
    <row r="16" spans="3:6" outlineLevel="1" x14ac:dyDescent="0.3">
      <c r="C16" s="29"/>
      <c r="D16" s="28"/>
      <c r="E16" s="28"/>
      <c r="F16" s="28"/>
    </row>
    <row r="17" spans="3:6" outlineLevel="1" x14ac:dyDescent="0.3">
      <c r="C17" s="27"/>
      <c r="D17" s="28"/>
      <c r="E17" s="28"/>
      <c r="F17" s="28"/>
    </row>
    <row r="18" spans="3:6" outlineLevel="1" x14ac:dyDescent="0.3">
      <c r="C18" s="27" t="s">
        <v>88</v>
      </c>
      <c r="D18" s="28"/>
      <c r="E18" s="28"/>
      <c r="F18" s="28"/>
    </row>
    <row r="19" spans="3:6" x14ac:dyDescent="0.3">
      <c r="C19" s="31" t="s">
        <v>89</v>
      </c>
      <c r="D19" s="32">
        <f>SUM(D5:D18)</f>
        <v>0</v>
      </c>
      <c r="E19" s="32">
        <f t="shared" ref="E19:F19" si="0">SUM(E5:E18)</f>
        <v>0</v>
      </c>
      <c r="F19" s="32">
        <f t="shared" si="0"/>
        <v>0</v>
      </c>
    </row>
    <row r="20" spans="3:6" x14ac:dyDescent="0.3">
      <c r="C20" t="s">
        <v>245</v>
      </c>
      <c r="D20" s="33"/>
      <c r="E20" s="33"/>
      <c r="F20" s="33"/>
    </row>
    <row r="21" spans="3:6" x14ac:dyDescent="0.3">
      <c r="C21" t="s">
        <v>246</v>
      </c>
      <c r="D21" s="34"/>
      <c r="E21" s="34"/>
      <c r="F21" s="34"/>
    </row>
    <row r="24" spans="3:6" x14ac:dyDescent="0.3">
      <c r="C24" t="s">
        <v>214</v>
      </c>
      <c r="D24" s="40"/>
      <c r="E24" s="40"/>
      <c r="F24" s="40"/>
    </row>
    <row r="25" spans="3:6" x14ac:dyDescent="0.3">
      <c r="C25" t="s">
        <v>220</v>
      </c>
      <c r="E25" s="21"/>
    </row>
    <row r="27" spans="3:6" x14ac:dyDescent="0.3">
      <c r="C27" s="35"/>
      <c r="D27" s="36" t="s">
        <v>90</v>
      </c>
      <c r="E27" s="36" t="s">
        <v>90</v>
      </c>
      <c r="F27" s="36" t="s">
        <v>90</v>
      </c>
    </row>
    <row r="28" spans="3:6" ht="27.6" x14ac:dyDescent="0.3">
      <c r="C28" s="37" t="s">
        <v>226</v>
      </c>
      <c r="D28" s="38" t="s">
        <v>91</v>
      </c>
      <c r="E28" s="38" t="s">
        <v>91</v>
      </c>
      <c r="F28" s="38" t="s">
        <v>91</v>
      </c>
    </row>
    <row r="29" spans="3:6" x14ac:dyDescent="0.3">
      <c r="C29" s="39" t="s">
        <v>92</v>
      </c>
      <c r="D29" s="40"/>
      <c r="E29" s="40"/>
      <c r="F29" s="40"/>
    </row>
    <row r="30" spans="3:6" x14ac:dyDescent="0.3">
      <c r="C30" s="39" t="s">
        <v>93</v>
      </c>
      <c r="D30" s="40"/>
      <c r="E30" s="40"/>
      <c r="F30" s="40"/>
    </row>
    <row r="31" spans="3:6" x14ac:dyDescent="0.3">
      <c r="C31" s="39" t="s">
        <v>94</v>
      </c>
      <c r="D31" s="41"/>
      <c r="E31" s="41"/>
      <c r="F31" s="41"/>
    </row>
    <row r="32" spans="3:6" x14ac:dyDescent="0.3">
      <c r="C32" s="42" t="s">
        <v>95</v>
      </c>
      <c r="D32" s="43"/>
      <c r="E32" s="43"/>
      <c r="F32" s="43"/>
    </row>
    <row r="33" spans="3:6" x14ac:dyDescent="0.3">
      <c r="C33" s="42" t="s">
        <v>96</v>
      </c>
      <c r="D33" s="44"/>
      <c r="E33" s="44"/>
      <c r="F33" s="44"/>
    </row>
    <row r="34" spans="3:6" x14ac:dyDescent="0.3">
      <c r="C34" s="42" t="s">
        <v>97</v>
      </c>
      <c r="D34" s="44"/>
      <c r="E34" s="44"/>
      <c r="F34" s="44"/>
    </row>
    <row r="35" spans="3:6" ht="27.6" x14ac:dyDescent="0.3">
      <c r="C35" s="42" t="s">
        <v>98</v>
      </c>
      <c r="D35" s="45"/>
      <c r="E35" s="45"/>
      <c r="F35" s="45"/>
    </row>
    <row r="36" spans="3:6" x14ac:dyDescent="0.3">
      <c r="C36" s="42" t="s">
        <v>99</v>
      </c>
      <c r="D36" s="46"/>
      <c r="E36" s="46"/>
      <c r="F36" s="46"/>
    </row>
    <row r="37" spans="3:6" x14ac:dyDescent="0.3">
      <c r="C37" s="42" t="s">
        <v>100</v>
      </c>
      <c r="D37" s="46"/>
      <c r="E37" s="46"/>
      <c r="F37" s="46"/>
    </row>
    <row r="39" spans="3:6" x14ac:dyDescent="0.3">
      <c r="C39" s="37" t="s">
        <v>101</v>
      </c>
      <c r="D39" s="37"/>
      <c r="E39" s="37"/>
      <c r="F39" s="37"/>
    </row>
    <row r="40" spans="3:6" x14ac:dyDescent="0.3">
      <c r="C40" s="47" t="s">
        <v>102</v>
      </c>
      <c r="D40" s="48"/>
      <c r="E40" s="48"/>
      <c r="F40" s="48"/>
    </row>
    <row r="41" spans="3:6" x14ac:dyDescent="0.3">
      <c r="C41" s="47" t="s">
        <v>103</v>
      </c>
      <c r="D41" s="48"/>
      <c r="E41" s="48"/>
      <c r="F41" s="48"/>
    </row>
    <row r="42" spans="3:6" x14ac:dyDescent="0.3">
      <c r="C42" s="47" t="s">
        <v>104</v>
      </c>
      <c r="D42" s="49"/>
      <c r="E42" s="49"/>
      <c r="F42" s="49"/>
    </row>
  </sheetData>
  <conditionalFormatting sqref="C27:D28 C29:C37 C39:F39">
    <cfRule type="cellIs" dxfId="5" priority="6" operator="equal">
      <formula>0</formula>
    </cfRule>
  </conditionalFormatting>
  <conditionalFormatting sqref="E27:E37 F35">
    <cfRule type="cellIs" dxfId="4" priority="5" operator="equal">
      <formula>0</formula>
    </cfRule>
  </conditionalFormatting>
  <conditionalFormatting sqref="D29:D37">
    <cfRule type="cellIs" dxfId="3" priority="4" operator="equal">
      <formula>0</formula>
    </cfRule>
  </conditionalFormatting>
  <conditionalFormatting sqref="F27:F34 F36:F37">
    <cfRule type="cellIs" dxfId="2" priority="3" operator="equal">
      <formula>0</formula>
    </cfRule>
  </conditionalFormatting>
  <conditionalFormatting sqref="D24:F24">
    <cfRule type="cellIs" dxfId="1" priority="2" operator="equal">
      <formula>0</formula>
    </cfRule>
  </conditionalFormatting>
  <conditionalFormatting sqref="C2:F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1D0F-0FD4-41AA-AF8A-CA4E34E801A4}">
  <sheetPr codeName="Лист9"/>
  <dimension ref="C4:M20"/>
  <sheetViews>
    <sheetView showGridLines="0" tabSelected="1" zoomScale="115" zoomScaleNormal="115" workbookViewId="0">
      <selection activeCell="E9" sqref="E9"/>
    </sheetView>
  </sheetViews>
  <sheetFormatPr defaultRowHeight="14.4" x14ac:dyDescent="0.3"/>
  <cols>
    <col min="1" max="2" width="4" customWidth="1"/>
    <col min="3" max="3" width="39.109375" customWidth="1"/>
    <col min="4" max="4" width="9.5546875" customWidth="1"/>
    <col min="5" max="7" width="10.6640625" customWidth="1"/>
    <col min="8" max="8" width="11" customWidth="1"/>
    <col min="11" max="11" width="11.33203125" customWidth="1"/>
  </cols>
  <sheetData>
    <row r="4" spans="3:13" x14ac:dyDescent="0.3">
      <c r="C4" s="15"/>
      <c r="D4" s="16">
        <f>SUM(D6:D20)</f>
        <v>0.99999999999999989</v>
      </c>
      <c r="E4" s="93" t="s">
        <v>68</v>
      </c>
      <c r="F4" s="93"/>
      <c r="G4" s="93"/>
      <c r="H4" s="93" t="s">
        <v>74</v>
      </c>
      <c r="I4" s="93"/>
      <c r="J4" s="93"/>
      <c r="K4" s="93" t="s">
        <v>71</v>
      </c>
      <c r="L4" s="93"/>
      <c r="M4" s="93"/>
    </row>
    <row r="5" spans="3:13" ht="18" customHeight="1" x14ac:dyDescent="0.3">
      <c r="C5" s="15" t="s">
        <v>66</v>
      </c>
      <c r="D5" s="15" t="s">
        <v>67</v>
      </c>
      <c r="E5" s="17">
        <v>1</v>
      </c>
      <c r="F5" s="17">
        <v>2</v>
      </c>
      <c r="G5" s="17">
        <v>3</v>
      </c>
      <c r="H5" s="17">
        <v>1</v>
      </c>
      <c r="I5" s="17">
        <v>2</v>
      </c>
      <c r="J5" s="17">
        <v>3</v>
      </c>
      <c r="K5" s="17">
        <v>1</v>
      </c>
      <c r="L5" s="17">
        <v>2</v>
      </c>
      <c r="M5" s="17">
        <v>3</v>
      </c>
    </row>
    <row r="6" spans="3:13" x14ac:dyDescent="0.3">
      <c r="C6" s="6" t="s">
        <v>216</v>
      </c>
      <c r="D6" s="11">
        <v>0.2</v>
      </c>
      <c r="E6" s="64">
        <f>Фин.показатели!E34</f>
        <v>0</v>
      </c>
      <c r="F6" s="64">
        <f>Фин.показатели!F34</f>
        <v>0</v>
      </c>
      <c r="G6" s="64">
        <f>Фин.показатели!D34</f>
        <v>0</v>
      </c>
      <c r="H6" s="64">
        <f>IF(E6&lt;F6,IF(E6&lt;G6,9,3),IF(E6&lt;G6,3,1))</f>
        <v>1</v>
      </c>
      <c r="I6" s="64">
        <f>IF(F6&lt;E6,IF(F6&lt;G6,9,3),IF(F6&lt;G6,3,1))</f>
        <v>1</v>
      </c>
      <c r="J6" s="64">
        <f>IF(G6&lt;E6,IF(G6&lt;F6,9,3),IF(G6&lt;F6,3,1))</f>
        <v>1</v>
      </c>
      <c r="K6" s="6">
        <f>H6*$D6</f>
        <v>0.2</v>
      </c>
      <c r="L6" s="6">
        <f t="shared" ref="L6" si="0">I6*$D6</f>
        <v>0.2</v>
      </c>
      <c r="M6" s="6">
        <f>J6*$D6</f>
        <v>0.2</v>
      </c>
    </row>
    <row r="7" spans="3:13" x14ac:dyDescent="0.3">
      <c r="C7" s="6" t="s">
        <v>219</v>
      </c>
      <c r="D7" s="11">
        <v>0.1</v>
      </c>
      <c r="E7" s="65">
        <f>Фин.показатели!E40</f>
        <v>0</v>
      </c>
      <c r="F7" s="65">
        <f>Фин.показатели!F40</f>
        <v>0</v>
      </c>
      <c r="G7" s="65">
        <f>Фин.показатели!D40</f>
        <v>0</v>
      </c>
      <c r="H7" s="64">
        <f>IF(E7&gt;F7,IF(E7&gt;G7,9,3),IF(E7&gt;G7,3,1))</f>
        <v>1</v>
      </c>
      <c r="I7" s="64">
        <f>IF(F7&gt;E7,IF(F7&gt;G7,9,3),IF(F7&gt;G7,3,1))</f>
        <v>1</v>
      </c>
      <c r="J7" s="64">
        <f>IF(G7&gt;E7,IF(G7&gt;F7,9,3),IF(G7&gt;F7,3,1))</f>
        <v>1</v>
      </c>
      <c r="K7" s="6">
        <f t="shared" ref="K7:K13" si="1">H7*$D7</f>
        <v>0.1</v>
      </c>
      <c r="L7" s="6">
        <f t="shared" ref="L7:L13" si="2">I7*$D7</f>
        <v>0.1</v>
      </c>
      <c r="M7" s="6">
        <f t="shared" ref="M7:M12" si="3">J7*$D7</f>
        <v>0.1</v>
      </c>
    </row>
    <row r="8" spans="3:13" x14ac:dyDescent="0.3">
      <c r="C8" t="s">
        <v>209</v>
      </c>
      <c r="D8" s="11">
        <v>0.2</v>
      </c>
      <c r="E8" s="65">
        <f>Фин.показатели!E21+Фин.показатели!E24</f>
        <v>0</v>
      </c>
      <c r="F8" s="65">
        <f>Фин.показатели!F21+Фин.показатели!F24</f>
        <v>0</v>
      </c>
      <c r="G8" s="65">
        <f>Фин.показатели!D21+Фин.показатели!D24</f>
        <v>0</v>
      </c>
      <c r="H8" s="64">
        <f>IF(E8&lt;F8,IF(E8&lt;G8,9,3),IF(E8&lt;G8,3,1))</f>
        <v>1</v>
      </c>
      <c r="I8" s="64">
        <f>IF(F8&lt;E8,IF(F8&lt;G8,9,3),IF(F8&lt;G8,3,1))</f>
        <v>1</v>
      </c>
      <c r="J8" s="64">
        <f>IF(G8&lt;E8,IF(G8&lt;F8,9,3),IF(G8&lt;F8,3,1))</f>
        <v>1</v>
      </c>
      <c r="K8" s="6">
        <f t="shared" si="1"/>
        <v>0.2</v>
      </c>
      <c r="L8" s="6">
        <f t="shared" si="2"/>
        <v>0.2</v>
      </c>
      <c r="M8" s="6">
        <f t="shared" si="3"/>
        <v>0.2</v>
      </c>
    </row>
    <row r="9" spans="3:13" x14ac:dyDescent="0.3">
      <c r="C9" s="60" t="s">
        <v>69</v>
      </c>
      <c r="D9" s="11">
        <v>0.1</v>
      </c>
      <c r="E9" s="64">
        <f>'Риск уровень'!S2+'Риск уровень'!S3</f>
        <v>1923</v>
      </c>
      <c r="F9" s="64">
        <f>'Риск уровень'!AM2+'Риск уровень'!AM3</f>
        <v>1964</v>
      </c>
      <c r="G9" s="64">
        <f>'Риск уровень'!BG2+'Риск уровень'!BG3</f>
        <v>1646</v>
      </c>
      <c r="H9" s="64">
        <f>IF(E9&lt;F9,IF(E9&lt;G9,9,3),IF(E9&lt;G9,3,1))</f>
        <v>3</v>
      </c>
      <c r="I9" s="64">
        <f>IF(F9&lt;E9,IF(F9&lt;G9,9,3),IF(F9&lt;G9,3,1))</f>
        <v>1</v>
      </c>
      <c r="J9" s="64">
        <f>IF(G9&lt;E9,IF(G9&lt;F9,9,3),IF(G9&lt;F9,3,1))</f>
        <v>9</v>
      </c>
      <c r="K9" s="6">
        <f t="shared" si="1"/>
        <v>0.30000000000000004</v>
      </c>
      <c r="L9" s="6">
        <f t="shared" si="2"/>
        <v>0.1</v>
      </c>
      <c r="M9" s="6">
        <f>J9*$D9</f>
        <v>0.9</v>
      </c>
    </row>
    <row r="10" spans="3:13" x14ac:dyDescent="0.3">
      <c r="C10" s="6" t="s">
        <v>105</v>
      </c>
      <c r="D10" s="11">
        <v>0.1</v>
      </c>
      <c r="E10" s="64">
        <f>SWOT_1!D4</f>
        <v>444</v>
      </c>
      <c r="F10" s="64">
        <f>SWOT_2!D4</f>
        <v>200</v>
      </c>
      <c r="G10" s="64">
        <f>SWOT_3!D4</f>
        <v>420</v>
      </c>
      <c r="H10" s="64">
        <f>IF(E10&gt;F10,IF(E10&gt;G10,9,3),IF(E10&gt;G10,3,1))</f>
        <v>9</v>
      </c>
      <c r="I10" s="64">
        <f>IF(F10&gt;E10,IF(F10&gt;G10,9,3),IF(F10&gt;G10,3,1))</f>
        <v>1</v>
      </c>
      <c r="J10" s="64">
        <f>IF(G10&gt;E10,IF(G10&gt;F10,9,3),IF(G10&gt;F10,3,1))</f>
        <v>3</v>
      </c>
      <c r="K10" s="6">
        <f t="shared" si="1"/>
        <v>0.9</v>
      </c>
      <c r="L10" s="6">
        <f t="shared" si="2"/>
        <v>0.1</v>
      </c>
      <c r="M10" s="6">
        <f t="shared" si="3"/>
        <v>0.30000000000000004</v>
      </c>
    </row>
    <row r="11" spans="3:13" x14ac:dyDescent="0.3">
      <c r="C11" s="6" t="s">
        <v>106</v>
      </c>
      <c r="D11" s="11">
        <v>0.1</v>
      </c>
      <c r="E11" s="64">
        <f>-SWOT_1!H4</f>
        <v>-400</v>
      </c>
      <c r="F11" s="64">
        <f>-SWOT_2!H4</f>
        <v>-380</v>
      </c>
      <c r="G11" s="64">
        <f>-SWOT_3!H4</f>
        <v>-122</v>
      </c>
      <c r="H11" s="64">
        <f>IF(E11&gt;F11,IF(E11&gt;G11,9,3),IF(E11&gt;G11,3,1))</f>
        <v>1</v>
      </c>
      <c r="I11" s="64">
        <f>IF(F11&gt;E11,IF(F11&gt;G11,9,3),IF(F11&gt;G11,3,1))</f>
        <v>3</v>
      </c>
      <c r="J11" s="64">
        <f>IF(G11&gt;E11,IF(G11&gt;F11,9,3),IF(G11&gt;F11,3,1))</f>
        <v>9</v>
      </c>
      <c r="K11" s="6">
        <f t="shared" si="1"/>
        <v>0.1</v>
      </c>
      <c r="L11" s="6">
        <f t="shared" si="2"/>
        <v>0.30000000000000004</v>
      </c>
      <c r="M11" s="6">
        <f t="shared" si="3"/>
        <v>0.9</v>
      </c>
    </row>
    <row r="12" spans="3:13" x14ac:dyDescent="0.3">
      <c r="C12" s="6" t="s">
        <v>224</v>
      </c>
      <c r="D12" s="11">
        <v>0.1</v>
      </c>
      <c r="E12" s="64">
        <f>SWOT_1!D35</f>
        <v>383</v>
      </c>
      <c r="F12" s="64">
        <f>SWOT_2!D35</f>
        <v>603</v>
      </c>
      <c r="G12" s="64">
        <f>SWOT_3!D35</f>
        <v>149</v>
      </c>
      <c r="H12" s="64">
        <f>IF(E12&gt;F12,IF(E12&gt;G12,9,3),IF(E12&gt;G12,3,1))</f>
        <v>3</v>
      </c>
      <c r="I12" s="64">
        <f>IF(F12&gt;E12,IF(F12&gt;G12,9,3),IF(F12&gt;G12,3,1))</f>
        <v>9</v>
      </c>
      <c r="J12" s="64">
        <f>IF(G12&gt;E12,IF(G12&gt;F12,9,3),IF(G12&gt;F12,3,1))</f>
        <v>1</v>
      </c>
      <c r="K12" s="6">
        <f t="shared" si="1"/>
        <v>0.30000000000000004</v>
      </c>
      <c r="L12" s="6">
        <f t="shared" si="2"/>
        <v>0.9</v>
      </c>
      <c r="M12" s="6">
        <f t="shared" si="3"/>
        <v>0.1</v>
      </c>
    </row>
    <row r="13" spans="3:13" x14ac:dyDescent="0.3">
      <c r="C13" s="6" t="s">
        <v>107</v>
      </c>
      <c r="D13" s="11">
        <v>0.1</v>
      </c>
      <c r="E13" s="64">
        <f>-SWOT_1!H35</f>
        <v>-533</v>
      </c>
      <c r="F13" s="64">
        <f>-SWOT_2!H35</f>
        <v>-225</v>
      </c>
      <c r="G13" s="64">
        <f>-SWOT_3!H35</f>
        <v>-237</v>
      </c>
      <c r="H13" s="64">
        <f>IF(E13&gt;F13,IF(E13&gt;G13,9,3),IF(E13&gt;G13,3,1))</f>
        <v>1</v>
      </c>
      <c r="I13" s="64">
        <f>IF(F13&gt;E13,IF(F13&gt;G13,9,3),IF(F13&gt;G13,3,1))</f>
        <v>9</v>
      </c>
      <c r="J13" s="64">
        <f>IF(G13&gt;E13,IF(G13&gt;F13,9,3),IF(G13&gt;F13,3,1))</f>
        <v>3</v>
      </c>
      <c r="K13" s="6">
        <f t="shared" si="1"/>
        <v>0.1</v>
      </c>
      <c r="L13" s="6">
        <f t="shared" si="2"/>
        <v>0.9</v>
      </c>
      <c r="M13" s="6">
        <f>J13*$D13</f>
        <v>0.30000000000000004</v>
      </c>
    </row>
    <row r="14" spans="3:13" x14ac:dyDescent="0.3">
      <c r="D14" s="11"/>
      <c r="E14" s="11"/>
      <c r="F14" s="11"/>
      <c r="G14" s="11"/>
      <c r="H14" s="6"/>
      <c r="I14" s="6"/>
      <c r="J14" s="6"/>
      <c r="K14" s="6"/>
      <c r="L14" s="6"/>
      <c r="M14" s="6"/>
    </row>
    <row r="15" spans="3:13" x14ac:dyDescent="0.3">
      <c r="C15" s="6" t="s">
        <v>215</v>
      </c>
      <c r="D15" s="11"/>
      <c r="E15" s="64">
        <f t="shared" ref="E15:G15" si="4">SUM(E10:E14)</f>
        <v>-106</v>
      </c>
      <c r="F15" s="64">
        <f t="shared" si="4"/>
        <v>198</v>
      </c>
      <c r="G15" s="64">
        <f t="shared" si="4"/>
        <v>210</v>
      </c>
      <c r="H15" s="64">
        <f>SUM(H10:H14)</f>
        <v>14</v>
      </c>
      <c r="I15" s="64">
        <f t="shared" ref="I15" si="5">SUM(I10:I14)</f>
        <v>22</v>
      </c>
      <c r="J15" s="64">
        <f t="shared" ref="J15" si="6">SUM(J10:J14)</f>
        <v>16</v>
      </c>
      <c r="K15" s="66"/>
      <c r="L15" s="66"/>
      <c r="M15" s="66"/>
    </row>
    <row r="16" spans="3:13" x14ac:dyDescent="0.3">
      <c r="C16" s="6" t="s">
        <v>217</v>
      </c>
      <c r="D16" s="11"/>
      <c r="E16" s="64"/>
      <c r="F16" s="64"/>
      <c r="G16" s="64"/>
      <c r="H16" s="64">
        <f>H6+H7+H8</f>
        <v>3</v>
      </c>
      <c r="I16" s="64">
        <f t="shared" ref="I16:J16" si="7">I6+I7+I8</f>
        <v>3</v>
      </c>
      <c r="J16" s="64">
        <f t="shared" si="7"/>
        <v>3</v>
      </c>
      <c r="K16" s="6"/>
      <c r="L16" s="6"/>
      <c r="M16" s="6"/>
    </row>
    <row r="17" spans="3:13" x14ac:dyDescent="0.3">
      <c r="C17" s="6" t="s">
        <v>221</v>
      </c>
      <c r="D17" s="11"/>
      <c r="E17" s="11"/>
      <c r="F17" s="11"/>
      <c r="G17" s="11"/>
      <c r="H17" s="64">
        <f>H9</f>
        <v>3</v>
      </c>
      <c r="I17" s="64">
        <f t="shared" ref="I17:J17" si="8">I9</f>
        <v>1</v>
      </c>
      <c r="J17" s="64">
        <f t="shared" si="8"/>
        <v>9</v>
      </c>
      <c r="K17" s="6"/>
      <c r="L17" s="6"/>
      <c r="M17" s="6"/>
    </row>
    <row r="18" spans="3:13" x14ac:dyDescent="0.3">
      <c r="C18" s="6"/>
      <c r="D18" s="11"/>
      <c r="E18" s="11"/>
      <c r="F18" s="11"/>
      <c r="G18" s="11" t="s">
        <v>223</v>
      </c>
      <c r="H18" s="64">
        <f>SUM(H15:H17)</f>
        <v>20</v>
      </c>
      <c r="I18" s="64">
        <f>SUM(I15:I17)</f>
        <v>26</v>
      </c>
      <c r="J18" s="64">
        <f>SUM(J15:J17)</f>
        <v>28</v>
      </c>
      <c r="K18" s="6"/>
      <c r="L18" s="6"/>
      <c r="M18" s="6"/>
    </row>
    <row r="19" spans="3:13" x14ac:dyDescent="0.3">
      <c r="C19" s="6"/>
      <c r="D19" s="11"/>
      <c r="E19" s="11"/>
      <c r="F19" s="11"/>
      <c r="G19" s="11"/>
      <c r="H19" s="6"/>
      <c r="I19" s="6"/>
      <c r="J19" s="6"/>
      <c r="K19" s="6"/>
      <c r="L19" s="6"/>
      <c r="M19" s="6"/>
    </row>
    <row r="20" spans="3:13" ht="21.6" customHeight="1" x14ac:dyDescent="0.3">
      <c r="C20" s="94" t="s">
        <v>70</v>
      </c>
      <c r="D20" s="95"/>
      <c r="E20" s="95"/>
      <c r="F20" s="95"/>
      <c r="G20" s="95"/>
      <c r="H20" s="95"/>
      <c r="I20" s="95"/>
      <c r="J20" s="96"/>
      <c r="K20" s="51">
        <f>SUM(K6:K19)</f>
        <v>2.2000000000000006</v>
      </c>
      <c r="L20" s="51">
        <f>SUM(L6:L19)</f>
        <v>2.8</v>
      </c>
      <c r="M20" s="51">
        <f>SUM(M6:M19)</f>
        <v>3</v>
      </c>
    </row>
  </sheetData>
  <mergeCells count="4">
    <mergeCell ref="H4:J4"/>
    <mergeCell ref="K4:M4"/>
    <mergeCell ref="C20:J20"/>
    <mergeCell ref="E4:G4"/>
  </mergeCells>
  <conditionalFormatting sqref="H15:J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J18">
    <cfRule type="iconSet" priority="1">
      <iconSet iconSet="3Arrows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Риски_карточка участника</vt:lpstr>
      <vt:lpstr>Риск уровень</vt:lpstr>
      <vt:lpstr>SWOT_1</vt:lpstr>
      <vt:lpstr>SWOT_2</vt:lpstr>
      <vt:lpstr>SWOT_3</vt:lpstr>
      <vt:lpstr>Фин.показатели</vt:lpstr>
      <vt:lpstr>Критериальная оценка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Тоскучева</dc:creator>
  <cp:lastModifiedBy>Анна Тоскучева</cp:lastModifiedBy>
  <cp:lastPrinted>2022-06-01T09:35:17Z</cp:lastPrinted>
  <dcterms:created xsi:type="dcterms:W3CDTF">2022-04-14T08:18:08Z</dcterms:created>
  <dcterms:modified xsi:type="dcterms:W3CDTF">2022-10-11T09:03:38Z</dcterms:modified>
</cp:coreProperties>
</file>